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https://mysp-cloud.kp.org/personal/allison_n_mangiaracino_kp_org/Documents/Reinsurance/2020 Carrier Accountability Report/Completed templates/"/>
    </mc:Choice>
  </mc:AlternateContent>
  <xr:revisionPtr revIDLastSave="2" documentId="8_{7CD5A162-43DC-4C63-95B3-1F2B1DBDEF41}" xr6:coauthVersionLast="46" xr6:coauthVersionMax="46" xr10:uidLastSave="{76D63039-0889-47A1-AD35-8D0A0CD645C9}"/>
  <bookViews>
    <workbookView xWindow="-110" yWindow="-110" windowWidth="19420" windowHeight="10420" tabRatio="799" xr2:uid="{00000000-000D-0000-FFFF-FFFF00000000}"/>
  </bookViews>
  <sheets>
    <sheet name="1. Demographics" sheetId="30" r:id="rId1"/>
    <sheet name="2. Diabetes 2020" sheetId="1" r:id="rId2"/>
    <sheet name="3. Asthma 2020" sheetId="2" r:id="rId3"/>
    <sheet name="4. Mental Health 2020" sheetId="3" r:id="rId4"/>
    <sheet name="5. Substance Use Disorder 2020" sheetId="29" r:id="rId5"/>
    <sheet name="6. Opioid Use Disorder 2020" sheetId="16" r:id="rId6"/>
    <sheet name="7. Pregnancy 2020" sheetId="4" r:id="rId7"/>
    <sheet name="8. Diabetes 2020 Exp" sheetId="5" r:id="rId8"/>
    <sheet name="9. Asthma 2020 Exp" sheetId="7" r:id="rId9"/>
    <sheet name="10. Mental Health 2020 Exp" sheetId="6" r:id="rId10"/>
    <sheet name="11. SUD 2020 Exp" sheetId="17" r:id="rId11"/>
    <sheet name="12. OUD 2020 Exp" sheetId="20" r:id="rId12"/>
    <sheet name="13. Pregnancy 2020 Exp" sheetId="8" r:id="rId13"/>
    <sheet name="14. Savings" sheetId="21" r:id="rId14"/>
    <sheet name="15. HEDIS MY 2020 - Diabetes" sheetId="24" r:id="rId15"/>
    <sheet name="16. HEDIS MY 2020 - Asthma" sheetId="25" r:id="rId16"/>
    <sheet name="17. HEDIS MY 2020 - Beh Health" sheetId="26" r:id="rId17"/>
    <sheet name="18. HEDIS MY 2020 -  Preg" sheetId="27" r:id="rId18"/>
    <sheet name="19. COVID" sheetId="28" r:id="rId1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3" i="29" l="1"/>
  <c r="M23" i="29"/>
  <c r="L23" i="29"/>
  <c r="K23" i="29"/>
  <c r="J23" i="29"/>
  <c r="I23" i="29"/>
  <c r="H23" i="29"/>
  <c r="G23" i="29"/>
  <c r="F23" i="29"/>
  <c r="E23" i="29"/>
  <c r="D23" i="29"/>
  <c r="C23" i="29"/>
  <c r="N11" i="29"/>
  <c r="M11" i="29"/>
  <c r="L11" i="29"/>
  <c r="K11" i="29"/>
  <c r="J11" i="29"/>
  <c r="I11" i="29"/>
  <c r="H11" i="29"/>
  <c r="G11" i="29"/>
  <c r="F11" i="29"/>
  <c r="E11" i="29"/>
  <c r="D11" i="29"/>
  <c r="C11" i="29"/>
  <c r="D23" i="1"/>
  <c r="N23" i="1"/>
  <c r="M23" i="1"/>
  <c r="L23" i="1"/>
  <c r="K23" i="1"/>
  <c r="J23" i="1"/>
  <c r="I23" i="1"/>
  <c r="H23" i="1"/>
  <c r="G23" i="1"/>
  <c r="F23" i="1"/>
  <c r="E23" i="1"/>
  <c r="N11" i="1"/>
  <c r="M11" i="1"/>
  <c r="L11" i="1"/>
  <c r="K11" i="1"/>
  <c r="J11" i="1"/>
  <c r="I11" i="1"/>
  <c r="H11" i="1"/>
  <c r="G11" i="1"/>
  <c r="F11" i="1"/>
  <c r="E11" i="1"/>
  <c r="D11" i="1"/>
  <c r="N24" i="8" l="1"/>
  <c r="M24" i="8"/>
  <c r="L24" i="8"/>
  <c r="K24" i="8"/>
  <c r="J24" i="8"/>
  <c r="I24" i="8"/>
  <c r="H24" i="8"/>
  <c r="G24" i="8"/>
  <c r="F24" i="8"/>
  <c r="E24" i="8"/>
  <c r="D24" i="8"/>
  <c r="N12" i="8"/>
  <c r="M12" i="8"/>
  <c r="L12" i="8"/>
  <c r="K12" i="8"/>
  <c r="J12" i="8"/>
  <c r="I12" i="8"/>
  <c r="H12" i="8"/>
  <c r="G12" i="8"/>
  <c r="F12" i="8"/>
  <c r="E12" i="8"/>
  <c r="D12" i="8"/>
  <c r="C23" i="8"/>
  <c r="C11" i="8"/>
  <c r="N24" i="20"/>
  <c r="M24" i="20"/>
  <c r="L24" i="20"/>
  <c r="K24" i="20"/>
  <c r="J24" i="20"/>
  <c r="I24" i="20"/>
  <c r="H24" i="20"/>
  <c r="G24" i="20"/>
  <c r="F24" i="20"/>
  <c r="E24" i="20"/>
  <c r="D24" i="20"/>
  <c r="C23" i="20"/>
  <c r="N12" i="20"/>
  <c r="M12" i="20"/>
  <c r="L12" i="20"/>
  <c r="K12" i="20"/>
  <c r="J12" i="20"/>
  <c r="I12" i="20"/>
  <c r="H12" i="20"/>
  <c r="G12" i="20"/>
  <c r="F12" i="20"/>
  <c r="E12" i="20"/>
  <c r="D12" i="20"/>
  <c r="C11" i="20"/>
  <c r="N24" i="17"/>
  <c r="M24" i="17"/>
  <c r="L24" i="17"/>
  <c r="K24" i="17"/>
  <c r="J24" i="17"/>
  <c r="I24" i="17"/>
  <c r="H24" i="17"/>
  <c r="G24" i="17"/>
  <c r="F24" i="17"/>
  <c r="E24" i="17"/>
  <c r="D24" i="17"/>
  <c r="C23" i="17"/>
  <c r="N12" i="17"/>
  <c r="M12" i="17"/>
  <c r="L12" i="17"/>
  <c r="K12" i="17"/>
  <c r="J12" i="17"/>
  <c r="I12" i="17"/>
  <c r="H12" i="17"/>
  <c r="G12" i="17"/>
  <c r="F12" i="17"/>
  <c r="E12" i="17"/>
  <c r="D12" i="17"/>
  <c r="C11" i="17"/>
  <c r="N25" i="6"/>
  <c r="M25" i="6"/>
  <c r="L25" i="6"/>
  <c r="K25" i="6"/>
  <c r="J25" i="6"/>
  <c r="I25" i="6"/>
  <c r="H25" i="6"/>
  <c r="G25" i="6"/>
  <c r="F25" i="6"/>
  <c r="E25" i="6"/>
  <c r="D25" i="6"/>
  <c r="N12" i="6"/>
  <c r="M12" i="6"/>
  <c r="L12" i="6"/>
  <c r="K12" i="6"/>
  <c r="J12" i="6"/>
  <c r="I12" i="6"/>
  <c r="H12" i="6"/>
  <c r="G12" i="6"/>
  <c r="F12" i="6"/>
  <c r="E12" i="6"/>
  <c r="D12" i="6"/>
  <c r="C24" i="6"/>
  <c r="C11" i="6"/>
  <c r="N25" i="5"/>
  <c r="M25" i="5"/>
  <c r="L25" i="5"/>
  <c r="K25" i="5"/>
  <c r="J25" i="5"/>
  <c r="I25" i="5"/>
  <c r="H25" i="5"/>
  <c r="G25" i="5"/>
  <c r="F25" i="5"/>
  <c r="E25" i="5"/>
  <c r="D25" i="5"/>
  <c r="C24" i="5"/>
  <c r="N12" i="5"/>
  <c r="M12" i="5"/>
  <c r="L12" i="5"/>
  <c r="K12" i="5"/>
  <c r="J12" i="5"/>
  <c r="I12" i="5"/>
  <c r="H12" i="5"/>
  <c r="G12" i="5"/>
  <c r="F12" i="5"/>
  <c r="E12" i="5"/>
  <c r="D12" i="5"/>
  <c r="C11" i="5"/>
  <c r="N25" i="7"/>
  <c r="M25" i="7"/>
  <c r="L25" i="7"/>
  <c r="K25" i="7"/>
  <c r="J25" i="7"/>
  <c r="I25" i="7"/>
  <c r="H25" i="7"/>
  <c r="G25" i="7"/>
  <c r="F25" i="7"/>
  <c r="E25" i="7"/>
  <c r="D25" i="7"/>
  <c r="N12" i="7"/>
  <c r="M12" i="7"/>
  <c r="L12" i="7"/>
  <c r="K12" i="7"/>
  <c r="J12" i="7"/>
  <c r="I12" i="7"/>
  <c r="H12" i="7"/>
  <c r="G12" i="7"/>
  <c r="F12" i="7"/>
  <c r="E12" i="7"/>
  <c r="D12" i="7"/>
  <c r="C24" i="7"/>
  <c r="N23" i="4" l="1"/>
  <c r="M23" i="4"/>
  <c r="L23" i="4"/>
  <c r="K23" i="4"/>
  <c r="J23" i="4"/>
  <c r="I23" i="4"/>
  <c r="H23" i="4"/>
  <c r="G23" i="4"/>
  <c r="F23" i="4"/>
  <c r="E23" i="4"/>
  <c r="D23" i="4"/>
  <c r="C23" i="4"/>
  <c r="N11" i="4"/>
  <c r="M11" i="4"/>
  <c r="L11" i="4"/>
  <c r="K11" i="4"/>
  <c r="J11" i="4"/>
  <c r="I11" i="4"/>
  <c r="H11" i="4"/>
  <c r="G11" i="4"/>
  <c r="F11" i="4"/>
  <c r="E11" i="4"/>
  <c r="D11" i="4"/>
  <c r="C11" i="4"/>
  <c r="N23" i="16"/>
  <c r="M23" i="16"/>
  <c r="L23" i="16"/>
  <c r="K23" i="16"/>
  <c r="J23" i="16"/>
  <c r="I23" i="16"/>
  <c r="H23" i="16"/>
  <c r="G23" i="16"/>
  <c r="F23" i="16"/>
  <c r="E23" i="16"/>
  <c r="D23" i="16"/>
  <c r="C23" i="16"/>
  <c r="N11" i="16"/>
  <c r="M11" i="16"/>
  <c r="L11" i="16"/>
  <c r="K11" i="16"/>
  <c r="J11" i="16"/>
  <c r="I11" i="16"/>
  <c r="H11" i="16"/>
  <c r="G11" i="16"/>
  <c r="F11" i="16"/>
  <c r="E11" i="16"/>
  <c r="D11" i="16"/>
  <c r="C11" i="16"/>
  <c r="N11" i="3"/>
  <c r="M11" i="3"/>
  <c r="L11" i="3"/>
  <c r="K11" i="3"/>
  <c r="J11" i="3"/>
  <c r="I11" i="3"/>
  <c r="H11" i="3"/>
  <c r="G11" i="3"/>
  <c r="F11" i="3"/>
  <c r="E11" i="3"/>
  <c r="D11" i="3"/>
  <c r="C11" i="3"/>
  <c r="N23" i="3"/>
  <c r="M23" i="3"/>
  <c r="L23" i="3"/>
  <c r="K23" i="3"/>
  <c r="J23" i="3"/>
  <c r="I23" i="3"/>
  <c r="H23" i="3"/>
  <c r="G23" i="3"/>
  <c r="F23" i="3"/>
  <c r="E23" i="3"/>
  <c r="D23" i="3"/>
  <c r="C23" i="3"/>
  <c r="N23" i="2"/>
  <c r="M23" i="2"/>
  <c r="L23" i="2"/>
  <c r="K23" i="2"/>
  <c r="J23" i="2"/>
  <c r="I23" i="2"/>
  <c r="H23" i="2"/>
  <c r="G23" i="2"/>
  <c r="F23" i="2"/>
  <c r="E23" i="2"/>
  <c r="D23" i="2"/>
  <c r="C23" i="2"/>
  <c r="N11" i="2"/>
  <c r="M11" i="2"/>
  <c r="L11" i="2"/>
  <c r="K11" i="2"/>
  <c r="J11" i="2"/>
  <c r="I11" i="2"/>
  <c r="H11" i="2"/>
  <c r="G11" i="2"/>
  <c r="F11" i="2"/>
  <c r="E11" i="2"/>
  <c r="D11" i="2"/>
  <c r="C11" i="2"/>
  <c r="C23" i="1"/>
  <c r="C11" i="1"/>
</calcChain>
</file>

<file path=xl/sharedStrings.xml><?xml version="1.0" encoding="utf-8"?>
<sst xmlns="http://schemas.openxmlformats.org/spreadsheetml/2006/main" count="1074" uniqueCount="208">
  <si>
    <t>Member Months</t>
  </si>
  <si>
    <t>Inpatient Hospital Admissions</t>
  </si>
  <si>
    <t>Visits</t>
  </si>
  <si>
    <t>Number of Enrollees</t>
  </si>
  <si>
    <t>A</t>
  </si>
  <si>
    <t>B</t>
  </si>
  <si>
    <t>C</t>
  </si>
  <si>
    <t>D</t>
  </si>
  <si>
    <t>E</t>
  </si>
  <si>
    <t>F</t>
  </si>
  <si>
    <t>G</t>
  </si>
  <si>
    <t xml:space="preserve">Row G =  Row A + Row F </t>
  </si>
  <si>
    <t xml:space="preserve">Insert Initiative 1 Name </t>
  </si>
  <si>
    <t xml:space="preserve">Total </t>
  </si>
  <si>
    <t xml:space="preserve">Insert Initiative 4 Name </t>
  </si>
  <si>
    <t xml:space="preserve">Insert Initiative 2 Name </t>
  </si>
  <si>
    <t xml:space="preserve">Insert Initiative 3 Name </t>
  </si>
  <si>
    <t xml:space="preserve">Not enrolled in any initiatives </t>
  </si>
  <si>
    <t>If more than four initiatives were available, insert additional rows as needed.</t>
  </si>
  <si>
    <t>Enrolled in at least one initiative</t>
  </si>
  <si>
    <t>Enrolled - initiative 1</t>
  </si>
  <si>
    <t>Enrolled - initiative 2</t>
  </si>
  <si>
    <t>Enrolled - initiative 3</t>
  </si>
  <si>
    <t>Enrolled - initiative 4</t>
  </si>
  <si>
    <t>*If more than four initiative were available, insert additional rows as needed.</t>
  </si>
  <si>
    <t>Diabetes</t>
  </si>
  <si>
    <t xml:space="preserve">Asthma </t>
  </si>
  <si>
    <t>Total Participants with Diabetes</t>
  </si>
  <si>
    <t>Pregnancy</t>
  </si>
  <si>
    <t>Rate</t>
  </si>
  <si>
    <t>Denominator - Eligible Population</t>
  </si>
  <si>
    <t>Initiation of AOD Treatment</t>
  </si>
  <si>
    <t>Engagement of AOD Treatment</t>
  </si>
  <si>
    <t>Numerator - Initiation of AOD Treatment within 14 days of the Index Episode Start Date</t>
  </si>
  <si>
    <t>Numerator - Members Engaged in Ongoing AOD Treatment within 34 days of Initiation Visit</t>
  </si>
  <si>
    <t>Postpartum Care</t>
  </si>
  <si>
    <t>Numerator - Deliveries that had a Postpartum Visit on or Before 7 and 84 Days after Delivery</t>
  </si>
  <si>
    <t>Eye Exam (Retinal) Performed</t>
  </si>
  <si>
    <t>Medical Attention for Nephropathy</t>
  </si>
  <si>
    <t>Numerator - Members with a Qualifying Eye Exam During Measurement Year</t>
  </si>
  <si>
    <t>Numerator - Members with a Qualifying Nephrology Test or Visit During Measurement Year</t>
  </si>
  <si>
    <t>Timeliness of Prenatal Care</t>
  </si>
  <si>
    <t>Numerator - A Prenatal Visit During the First Trimester, on or Before the Enrollment Start Date or within 42 Days of Enrollment</t>
  </si>
  <si>
    <t xml:space="preserve">Participants with diabetes have at least one claim with a primary diagnosis that begins with: </t>
  </si>
  <si>
    <t>Diabetes type 1 diabetes mellitus (E10.), Type 2 diabetes mellitus (E11.), Other specified diabetes mellitus (E13.), and Diabetes during pregnancy (O24.0, O24.1, O24.3, O24.8)</t>
  </si>
  <si>
    <t xml:space="preserve">Participants with asthma have at least one claim with a primary diagnosis that begins with: </t>
  </si>
  <si>
    <t xml:space="preserve">Mild asthma (J45.2, J45.3), Moderate asthma (J45.4), Severe asthma (J45.5), Other and unspecified asthma (J45.9) </t>
  </si>
  <si>
    <t xml:space="preserve">Total Number of Services </t>
  </si>
  <si>
    <t>Numerator - Follow-up visits with any Provider with a Principal Diagnosis of Mental Health Disorder; or with a Principal Diagnosis of Intentional Self-Harm and any MH diagnosis, within 7 days</t>
  </si>
  <si>
    <t xml:space="preserve">This measure examines all claims related to pregnancy, childbirth, and the postpartum period based on a primary diagnosis from the range ICD-10-CM O00-Q99. </t>
  </si>
  <si>
    <t xml:space="preserve">The sum of Row B + Row C + Row D may exceed the total of A or G, as participants may be enrolled in more than 1 initiative. </t>
  </si>
  <si>
    <t>Professional</t>
  </si>
  <si>
    <t>Inpatient Hospital</t>
  </si>
  <si>
    <t xml:space="preserve">Outpatient Hospital </t>
  </si>
  <si>
    <t>Prescription Drug</t>
  </si>
  <si>
    <t>*For each expenditure type use the definitions outlined by the Centers for Medicare and Medicaid Services 2021 Unified Rate Review Instructions section 2.1.3.1 Benefit</t>
  </si>
  <si>
    <t xml:space="preserve">Category and Manual Rate. </t>
  </si>
  <si>
    <t>https://www.cms.gov/CCIIO/Resources/Forms-Reports-and-Other-Resources/Downloads/2021-URR-Instructions.pdf</t>
  </si>
  <si>
    <t xml:space="preserve">Prescriptions Filled </t>
  </si>
  <si>
    <t>County</t>
  </si>
  <si>
    <t>Race/Ethnicity</t>
  </si>
  <si>
    <t>Allegany County</t>
  </si>
  <si>
    <t>Black or African American</t>
  </si>
  <si>
    <t>Anne Arundel County</t>
  </si>
  <si>
    <t>White</t>
  </si>
  <si>
    <t>Baltimore County</t>
  </si>
  <si>
    <t>Asian or Pacific American</t>
  </si>
  <si>
    <t>Baltimore City</t>
  </si>
  <si>
    <t>Other</t>
  </si>
  <si>
    <t>Calvert County</t>
  </si>
  <si>
    <t>Missing/Unknown</t>
  </si>
  <si>
    <t>Caroline County</t>
  </si>
  <si>
    <t xml:space="preserve"> Total</t>
  </si>
  <si>
    <t>Carroll County</t>
  </si>
  <si>
    <t>Hispanic Ethnicity</t>
  </si>
  <si>
    <t>Cecil County</t>
  </si>
  <si>
    <t>Charles County</t>
  </si>
  <si>
    <t>Cost-Sharing Reduction Status</t>
  </si>
  <si>
    <t>Dorchester County</t>
  </si>
  <si>
    <t>Frederick County</t>
  </si>
  <si>
    <t>Garrett County</t>
  </si>
  <si>
    <t>Harford County</t>
  </si>
  <si>
    <t>Howard County</t>
  </si>
  <si>
    <t>Kent County</t>
  </si>
  <si>
    <t>Montgomery County</t>
  </si>
  <si>
    <t>Prince George's County</t>
  </si>
  <si>
    <t>Queen Anne's County</t>
  </si>
  <si>
    <t>Saint Mary's County</t>
  </si>
  <si>
    <t>Somerset County</t>
  </si>
  <si>
    <t>Talbot County</t>
  </si>
  <si>
    <t>Washington County</t>
  </si>
  <si>
    <t>Wicomico County</t>
  </si>
  <si>
    <t>Worcester County</t>
  </si>
  <si>
    <t xml:space="preserve">Participants with a mental health condition have  at least one claim with a primary diagnosis that begins with: </t>
  </si>
  <si>
    <t>Participants with a substance use disorder have at least one claim with a primary diagnosis included in Appendix A.</t>
  </si>
  <si>
    <t xml:space="preserve">Participants with an opioid use disorder have at least one claim with a primary diagnosis that begins with: </t>
  </si>
  <si>
    <t xml:space="preserve"> ICD10-CM F20 to F48</t>
  </si>
  <si>
    <t>On-Exchange and Receiving CSRs</t>
  </si>
  <si>
    <t>On-Exchange and No CSRs</t>
  </si>
  <si>
    <t>Off-Exchange</t>
  </si>
  <si>
    <t>0-1</t>
  </si>
  <si>
    <t>2-17</t>
  </si>
  <si>
    <t>18-25</t>
  </si>
  <si>
    <t>26-34</t>
  </si>
  <si>
    <t>35-44</t>
  </si>
  <si>
    <t>45-54</t>
  </si>
  <si>
    <t>55-64</t>
  </si>
  <si>
    <t>65+</t>
  </si>
  <si>
    <t>Total Number of Enrollees*</t>
  </si>
  <si>
    <t>Number of Enrollees**</t>
  </si>
  <si>
    <t>Not enrolled in any initiatives</t>
  </si>
  <si>
    <t>**Provide initiative-level reporting only for initiatives with 300 or more enrollees. For enrollees who are enrolled in initiatives with less than 300 participants please include their data in row F "Not enrolled in any initiatives".</t>
  </si>
  <si>
    <t xml:space="preserve">*For total number of enrollees of 10 or less, please enter "≤10", the corresponding total costs of allowed claims and reinsurance reimbursed claims will be reported. </t>
  </si>
  <si>
    <t xml:space="preserve">*For denominators or numerators  of 10 or less, please enter "≤10", the rate will be reported. </t>
  </si>
  <si>
    <t xml:space="preserve">*For denominators or numerators of 10 or less, please enter "≤10", the rate will be reported. </t>
  </si>
  <si>
    <t xml:space="preserve">Inpatient 
Days </t>
  </si>
  <si>
    <t xml:space="preserve">(Due in June 2021)  </t>
  </si>
  <si>
    <t>Other 
Medical</t>
  </si>
  <si>
    <t>Total Enrollees with Diabetes</t>
  </si>
  <si>
    <t>Total Enrollees with Asthma</t>
  </si>
  <si>
    <t>Total Enrollees with a Mental Health Condition</t>
  </si>
  <si>
    <t>Total Enrollees with a Substance Use Disorder</t>
  </si>
  <si>
    <t>Total Enrollees with an Opioid Use Disorder</t>
  </si>
  <si>
    <t>Total Enrollees Pregnancy</t>
  </si>
  <si>
    <t>Diabetes Initiatives</t>
  </si>
  <si>
    <t>Asthma Initiatives</t>
  </si>
  <si>
    <t>Mental Health Initiatives</t>
  </si>
  <si>
    <t xml:space="preserve">Substance Use Disorder Initiatives </t>
  </si>
  <si>
    <t>Opioid Use Disorder Initiatives</t>
  </si>
  <si>
    <t>Pregnancy and Childbirth Initiatives</t>
  </si>
  <si>
    <t>Total Allowed Claims</t>
  </si>
  <si>
    <t>Allowed Claims by Type *</t>
  </si>
  <si>
    <t xml:space="preserve">Please note these are non-opioid use related diagnoses only (e.g. alcohol or cannabis use). Opioid use disorder related claims are entered on tab 12. </t>
  </si>
  <si>
    <t xml:space="preserve">ICD-10-CM-Codes F11.1 to F11.9 or please see Appendix B. </t>
  </si>
  <si>
    <t>Mental Health Condition</t>
  </si>
  <si>
    <t xml:space="preserve">Substance Use Disorder </t>
  </si>
  <si>
    <t>Opioid Use Disorder</t>
  </si>
  <si>
    <t>Table 8a Enrollees with Claims Reimbursed by SRP in PY 2019 (2020 Experience)</t>
  </si>
  <si>
    <t>Table 8b 2020 Experience for Enrollees with Claims NOT Reimbursed by SRP in PY 2019 (2020 Experience)</t>
  </si>
  <si>
    <t>Table 9a Enrollees with Claims Reimbursed by SRP in PY 2019 (2020 Experience)</t>
  </si>
  <si>
    <t>Table 9b Enrollees with Claims NOT Reimbursed by SRP in PY 2019 (2020 Experience)</t>
  </si>
  <si>
    <t>Table 10a Enrollees with Claims Reimbursed by SRP in PY 2019 (2020 Experience)</t>
  </si>
  <si>
    <t>Table 10b Enrollees with Claims NOT Reimbursed by SRP in PY 2019 (2020 Experience)</t>
  </si>
  <si>
    <t>Table 11a Enrollees with Claims Reimbursed by SRP in PY 2019 (2020 Experience)</t>
  </si>
  <si>
    <t>Table 11b Enrollees with Claims NOT Reimbursed by SRP in PY 2019 (2020 Experience)</t>
  </si>
  <si>
    <t>Table 12a Enrollees with Claims Reimbursed by SRP in PY 2019 (2020 Experience)</t>
  </si>
  <si>
    <t>Table 12b Enrollees with Claims NOT Reimbursed by SRP in PY 2019 (2020 Experience)</t>
  </si>
  <si>
    <t>Table 13a Enrollees with Claims Reimbursed by SRP in PY 2019 (2020 Experience)</t>
  </si>
  <si>
    <t>Table 13b Enrollees with Claims NOT Reimbursed by SRP in PY 2019 (2020 Experience)</t>
  </si>
  <si>
    <t xml:space="preserve">Total 
Allowed Claims </t>
  </si>
  <si>
    <t>Total 
SRP Payment</t>
  </si>
  <si>
    <t>Table 18a. Prenatal and Postpartum Care (PPC)</t>
  </si>
  <si>
    <t>Table 1b. Race and Ethnicity of Enrollees with Claims Reimbursed by the SRP in PY 2020</t>
  </si>
  <si>
    <t>Table 1c. Receipt of CSRs of Enrollees with Claims Reimbursed by the SRP in PY 2020</t>
  </si>
  <si>
    <t>Table 1d. Age Group of Enrollees with Claims Reimbursed by the SRP in PY 2020</t>
  </si>
  <si>
    <t>Table 1a. County of Residence of Enrollees with Claims Reimbursed by the SRP in PY 2020</t>
  </si>
  <si>
    <t>Table 2a Enrollees with Claims Reimbursed by SRP in PY 2020</t>
  </si>
  <si>
    <t>Table 2b Enrollees with Claims NOT Reimbursed by SRP in PY 2020</t>
  </si>
  <si>
    <t xml:space="preserve">Table 14a Estimated Cost Savings for Enrollees with Diabetes and Claims Reimbursed by SRP in PY 2020, by Intervention*  </t>
  </si>
  <si>
    <t xml:space="preserve">Table 14b Estimated Cost Savings for Enrollees with Asthma and Claims Reimbursed by SRP in PY 2020, by Intervention*  </t>
  </si>
  <si>
    <t>Table 14c Estimated Cost Savings for Enrollees with a Mental Health Condition and Claims Reimbursed by SRP in PY 2020, by Intervention*</t>
  </si>
  <si>
    <t>Table 14d Estimated Cost Savings for Enrollees with a Substance Use Disorder and Claims Reimbursed by SRP in PY 2020, by Intervention*</t>
  </si>
  <si>
    <t>Table 14e Estimated Cost Savings for Enrollees with an Opioid Use Disorder and Claims Reimbursed by SRP in PY 2020, by Intervention*</t>
  </si>
  <si>
    <t>Table 4f Estimated Cost Savings for Enrollees with Pregnancy and Claims Reimbursed by SRP in PY 2020, by Intervention*</t>
  </si>
  <si>
    <t xml:space="preserve">*Only include initiatives that have been operational for at least two years (i.e. were operational in PY 2019 and PY 2020). If more than four initiative were available, insert additional rows as needed. </t>
  </si>
  <si>
    <t>Estimated Savings to the SRP in PY 2020</t>
  </si>
  <si>
    <t>Estimated Savings to the SRP in PY 2022</t>
  </si>
  <si>
    <t>Estimated Rate Impact these Initiatives will have on PY 2022 Rates</t>
  </si>
  <si>
    <t>Hemoglobin A1c (HbA1c) control (&lt;8.0%)</t>
  </si>
  <si>
    <t>Numerator - Members with HbA1c control (&lt;8.0%)</t>
  </si>
  <si>
    <t xml:space="preserve">Table 16. Asthma Medication Ratio </t>
  </si>
  <si>
    <t>Percentage who had a ratio of controller medications to total asthma medications of 0.50 or greater during the measurement year</t>
  </si>
  <si>
    <r>
      <t xml:space="preserve">Numerator - Number of Members Who had a Ratio of Controller Medications to Total Asthma Medications of </t>
    </r>
    <r>
      <rPr>
        <b/>
        <sz val="11"/>
        <color theme="0"/>
        <rFont val="Calibri"/>
        <family val="2"/>
      </rPr>
      <t>≥</t>
    </r>
    <r>
      <rPr>
        <b/>
        <sz val="11"/>
        <color theme="0"/>
        <rFont val="Calibri"/>
        <family val="2"/>
        <scheme val="minor"/>
      </rPr>
      <t xml:space="preserve"> 0.50  During the Measurement Year</t>
    </r>
  </si>
  <si>
    <t>Table 17a. Follow-up After Hospitalization for Mental Illness (FUH)</t>
  </si>
  <si>
    <t>Percentage of hospitalization for which the member received follow-up within 7 days of discharge</t>
  </si>
  <si>
    <t>Enrollees Diagnosed with COVID-19</t>
  </si>
  <si>
    <t>Total Enrollees with Condition</t>
  </si>
  <si>
    <t>Table 19b Enrollees with Claims NOT Reimbursed by SRP in PY 2020</t>
  </si>
  <si>
    <t xml:space="preserve">Participants with COVID-19 have at least one claim with a primary diagnosis that begins with: </t>
  </si>
  <si>
    <t xml:space="preserve">U071 with a date of service on or after April 1, 2020.  </t>
  </si>
  <si>
    <t xml:space="preserve">Prior to April 2020, a unique COVID-19 ICD-CM-10 diagnosis was not available.  Please use any organization-specific criteria for identifying participants diagnosed with COVID-19 prior to </t>
  </si>
  <si>
    <t>April 20202 (e.g. J22 (Unspecified acute lower respiratory infection )).</t>
  </si>
  <si>
    <t>Table 3b Enrollees with Claims NOT Reimbursed by SRP in PY 2020</t>
  </si>
  <si>
    <t>Table 3a Enrollees with Claims Reimbursed by SRP in PY 2020</t>
  </si>
  <si>
    <t>Table 4a Enrollees with Claims Reimbursed by SRP in PY 2020</t>
  </si>
  <si>
    <t>Table 4b Enrollees with Claims NOT Reimbursed by SRP in PY 2020</t>
  </si>
  <si>
    <t>Table 5a Enrollees with Claims Reimbursed by SRP in PY 2020</t>
  </si>
  <si>
    <t>Table 5b Enrollees with Claims NOT Reimbursed by SRP in PY 2020</t>
  </si>
  <si>
    <t>Table 6a Enrollees with Claims Reimbursed by SRP in PY 2020</t>
  </si>
  <si>
    <t>Table 6b Enrollees with Claims NOT Reimbursed by SRP in PY 2020</t>
  </si>
  <si>
    <t>Table 7b Enrollees with Claims NOT Reimbursed by SRP in PY 2020</t>
  </si>
  <si>
    <t>Table 7a Enrollees with Claims Reimbursed by SRP in PY 2020</t>
  </si>
  <si>
    <t>Table 17b. Initiation and Engagement of Alcohol and Other Drug Abuse or Dependence Treatment (IET)</t>
  </si>
  <si>
    <t>Table 15a. Comprehensive Diabetes Care</t>
  </si>
  <si>
    <t>Table 19a Enrollees with Claims Reimbursed by SRP in PY 2020</t>
  </si>
  <si>
    <t>No enrollment in PY 2020</t>
  </si>
  <si>
    <t>H</t>
  </si>
  <si>
    <t>Total Participants with Asthma</t>
  </si>
  <si>
    <t>Total Participants with MHD</t>
  </si>
  <si>
    <t>Total Participants with SUD</t>
  </si>
  <si>
    <t>Total Participants with OUD</t>
  </si>
  <si>
    <t>Total Participants with Pregnancy</t>
  </si>
  <si>
    <t>Diabetes Glucometer</t>
  </si>
  <si>
    <t>Care Management Program</t>
  </si>
  <si>
    <t>Depression Management</t>
  </si>
  <si>
    <t>Diabetes Educational Video</t>
  </si>
  <si>
    <t>Care Management/Glocometer</t>
  </si>
  <si>
    <t>≤10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</si>
</sst>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quot;$&quot;#,##0.00"/>
  </numFmts>
  <fonts count="12" x14ac:knownFonts="1">
    <font>
      <sz val="11"/>
      <color theme="1"/>
      <name val="Calibri"/>
      <family val="2"/>
      <scheme val="minor"/>
    </font>
    <font>
      <b/>
      <sz val="11"/>
      <color theme="0"/>
      <name val="Calibri"/>
      <family val="2"/>
      <scheme val="minor"/>
    </font>
    <font>
      <b/>
      <sz val="11"/>
      <color theme="1"/>
      <name val="Calibri"/>
      <family val="2"/>
      <scheme val="minor"/>
    </font>
    <font>
      <b/>
      <sz val="11"/>
      <name val="Calibri"/>
      <family val="2"/>
      <scheme val="minor"/>
    </font>
    <font>
      <sz val="11"/>
      <name val="Calibri"/>
      <family val="2"/>
      <scheme val="minor"/>
    </font>
    <font>
      <i/>
      <sz val="11"/>
      <color theme="1"/>
      <name val="Calibri"/>
      <family val="2"/>
      <scheme val="minor"/>
    </font>
    <font>
      <u/>
      <sz val="11"/>
      <color theme="10"/>
      <name val="Calibri"/>
      <family val="2"/>
      <scheme val="minor"/>
    </font>
    <font>
      <sz val="11"/>
      <color theme="1"/>
      <name val="Calibri"/>
      <family val="2"/>
    </font>
    <font>
      <sz val="11"/>
      <name val="Calibri"/>
      <family val="2"/>
    </font>
    <font>
      <sz val="11"/>
      <color theme="1"/>
      <name val="Calibri"/>
      <family val="2"/>
      <scheme val="minor"/>
    </font>
    <font>
      <b/>
      <sz val="11"/>
      <color theme="0"/>
      <name val="Calibri"/>
      <family val="2"/>
    </font>
    <font>
      <sz val="10"/>
      <name val="Calibri"/>
    </font>
  </fonts>
  <fills count="8">
    <fill>
      <patternFill patternType="none"/>
    </fill>
    <fill>
      <patternFill patternType="gray125"/>
    </fill>
    <fill>
      <patternFill patternType="solid">
        <fgColor rgb="FF00A5AF"/>
        <bgColor indexed="64"/>
      </patternFill>
    </fill>
    <fill>
      <patternFill patternType="solid">
        <fgColor rgb="FFB7DEE8"/>
        <bgColor indexed="64"/>
      </patternFill>
    </fill>
    <fill>
      <patternFill patternType="solid">
        <fgColor rgb="FFFFC000"/>
        <bgColor indexed="64"/>
      </patternFill>
    </fill>
    <fill>
      <patternFill patternType="solid">
        <fgColor rgb="FF00A0AF"/>
        <bgColor indexed="64"/>
      </patternFill>
    </fill>
    <fill>
      <patternFill patternType="solid">
        <fgColor rgb="FFFFCC00"/>
        <bgColor indexed="64"/>
      </patternFill>
    </fill>
    <fill>
      <patternFill patternType="solid">
        <fgColor rgb="FFFFFFFF"/>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theme="4"/>
      </top>
      <bottom style="thin">
        <color theme="4"/>
      </bottom>
      <diagonal/>
    </border>
  </borders>
  <cellStyleXfs count="5">
    <xf numFmtId="0" fontId="0" fillId="0" borderId="0"/>
    <xf numFmtId="0" fontId="6" fillId="0" borderId="0" applyNumberForma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9" fontId="9" fillId="0" borderId="0" applyFont="0" applyFill="0" applyBorder="0" applyAlignment="0" applyProtection="0"/>
  </cellStyleXfs>
  <cellXfs count="87">
    <xf numFmtId="0" fontId="0" fillId="0" borderId="0" xfId="0"/>
    <xf numFmtId="0" fontId="0" fillId="0" borderId="2" xfId="0" applyBorder="1"/>
    <xf numFmtId="0" fontId="2" fillId="3" borderId="3"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2" fillId="0" borderId="2" xfId="0" applyFont="1" applyBorder="1" applyAlignment="1">
      <alignment horizontal="center"/>
    </xf>
    <xf numFmtId="0" fontId="0" fillId="0" borderId="0" xfId="0" applyFill="1" applyBorder="1"/>
    <xf numFmtId="0" fontId="2" fillId="4" borderId="2" xfId="0" applyFont="1" applyFill="1" applyBorder="1" applyAlignment="1">
      <alignment horizontal="center"/>
    </xf>
    <xf numFmtId="0" fontId="0" fillId="4" borderId="2" xfId="0" applyFill="1" applyBorder="1"/>
    <xf numFmtId="0" fontId="2" fillId="0" borderId="0" xfId="0" applyFont="1" applyFill="1" applyBorder="1" applyAlignment="1">
      <alignment horizontal="center"/>
    </xf>
    <xf numFmtId="0" fontId="0" fillId="0" borderId="0" xfId="0" applyFont="1"/>
    <xf numFmtId="0" fontId="0" fillId="0" borderId="0" xfId="0" applyFont="1" applyAlignment="1">
      <alignment vertical="top"/>
    </xf>
    <xf numFmtId="0" fontId="0" fillId="0" borderId="2" xfId="0" applyBorder="1" applyAlignment="1">
      <alignment wrapText="1"/>
    </xf>
    <xf numFmtId="0" fontId="2" fillId="4" borderId="2" xfId="0" applyFont="1" applyFill="1" applyBorder="1"/>
    <xf numFmtId="0" fontId="2" fillId="0" borderId="0" xfId="0" applyFont="1"/>
    <xf numFmtId="0" fontId="5" fillId="0" borderId="0" xfId="0" applyFont="1"/>
    <xf numFmtId="0" fontId="3" fillId="3" borderId="3" xfId="0" applyFont="1" applyFill="1" applyBorder="1" applyAlignment="1">
      <alignment horizontal="center" vertical="center" wrapText="1"/>
    </xf>
    <xf numFmtId="0" fontId="6" fillId="0" borderId="0" xfId="1"/>
    <xf numFmtId="0" fontId="2" fillId="3" borderId="2" xfId="0" applyFont="1" applyFill="1" applyBorder="1" applyAlignment="1">
      <alignment horizontal="center" vertical="center" wrapText="1"/>
    </xf>
    <xf numFmtId="0" fontId="2" fillId="0" borderId="0" xfId="0" applyFont="1" applyFill="1" applyBorder="1"/>
    <xf numFmtId="0" fontId="0" fillId="0" borderId="0" xfId="0" applyFont="1" applyFill="1" applyBorder="1" applyAlignment="1"/>
    <xf numFmtId="0" fontId="2" fillId="6" borderId="2" xfId="0" applyFont="1" applyFill="1" applyBorder="1"/>
    <xf numFmtId="49" fontId="0" fillId="0" borderId="2" xfId="0" applyNumberFormat="1" applyBorder="1"/>
    <xf numFmtId="0" fontId="7" fillId="0" borderId="0" xfId="0" applyFont="1" applyAlignment="1">
      <alignment vertical="center"/>
    </xf>
    <xf numFmtId="0" fontId="1" fillId="2" borderId="2" xfId="0" applyFont="1" applyFill="1" applyBorder="1" applyAlignment="1">
      <alignment horizontal="center" vertical="center" wrapText="1"/>
    </xf>
    <xf numFmtId="0" fontId="8" fillId="0" borderId="0" xfId="0" applyFont="1" applyAlignment="1">
      <alignment vertical="center"/>
    </xf>
    <xf numFmtId="0" fontId="4" fillId="0" borderId="2" xfId="0" applyFont="1" applyBorder="1"/>
    <xf numFmtId="43" fontId="4" fillId="0" borderId="2" xfId="2" applyFont="1" applyFill="1" applyBorder="1" applyAlignment="1">
      <alignment horizontal="center" vertical="center"/>
    </xf>
    <xf numFmtId="43" fontId="4" fillId="0" borderId="2" xfId="2" applyFont="1" applyBorder="1" applyAlignment="1">
      <alignment horizontal="center"/>
    </xf>
    <xf numFmtId="43" fontId="4" fillId="0" borderId="2" xfId="2" applyFont="1" applyBorder="1" applyAlignment="1"/>
    <xf numFmtId="44" fontId="4" fillId="0" borderId="2" xfId="3" applyFont="1" applyFill="1" applyBorder="1" applyAlignment="1">
      <alignment horizontal="center" vertical="center"/>
    </xf>
    <xf numFmtId="44" fontId="4" fillId="0" borderId="2" xfId="3" applyFont="1" applyBorder="1" applyAlignment="1"/>
    <xf numFmtId="164" fontId="4" fillId="0" borderId="2" xfId="2" applyNumberFormat="1" applyFont="1" applyFill="1" applyBorder="1" applyAlignment="1">
      <alignment horizontal="center" vertical="center"/>
    </xf>
    <xf numFmtId="164" fontId="4" fillId="0" borderId="2" xfId="2" applyNumberFormat="1" applyFont="1" applyBorder="1" applyAlignment="1"/>
    <xf numFmtId="164" fontId="3" fillId="4" borderId="2" xfId="2" applyNumberFormat="1" applyFont="1" applyFill="1" applyBorder="1"/>
    <xf numFmtId="43" fontId="3" fillId="4" borderId="2" xfId="2" applyFont="1" applyFill="1" applyBorder="1"/>
    <xf numFmtId="0" fontId="3" fillId="6" borderId="2" xfId="0" applyFont="1" applyFill="1" applyBorder="1"/>
    <xf numFmtId="43" fontId="4" fillId="0" borderId="2" xfId="2" applyFont="1" applyBorder="1" applyAlignment="1">
      <alignment wrapText="1"/>
    </xf>
    <xf numFmtId="43" fontId="0" fillId="0" borderId="2" xfId="2" applyFont="1" applyBorder="1"/>
    <xf numFmtId="9" fontId="0" fillId="0" borderId="2" xfId="4" applyFont="1" applyBorder="1"/>
    <xf numFmtId="43" fontId="4" fillId="0" borderId="0" xfId="2" applyFont="1" applyBorder="1" applyAlignment="1">
      <alignment wrapText="1"/>
    </xf>
    <xf numFmtId="43" fontId="0" fillId="0" borderId="0" xfId="2" applyFont="1" applyBorder="1"/>
    <xf numFmtId="9" fontId="0" fillId="0" borderId="0" xfId="4" applyFont="1" applyBorder="1"/>
    <xf numFmtId="0" fontId="0" fillId="0" borderId="0" xfId="0" applyAlignment="1">
      <alignment vertical="top"/>
    </xf>
    <xf numFmtId="0" fontId="1" fillId="2" borderId="2" xfId="0" applyFont="1" applyFill="1" applyBorder="1" applyAlignment="1">
      <alignment horizontal="center" vertical="center" wrapText="1"/>
    </xf>
    <xf numFmtId="0" fontId="5" fillId="0" borderId="0" xfId="0" applyFont="1" applyAlignment="1">
      <alignment vertical="top"/>
    </xf>
    <xf numFmtId="164" fontId="3" fillId="0" borderId="0" xfId="2" applyNumberFormat="1" applyFont="1" applyFill="1" applyBorder="1"/>
    <xf numFmtId="43" fontId="3" fillId="0" borderId="0" xfId="2" applyFont="1" applyFill="1" applyBorder="1"/>
    <xf numFmtId="165" fontId="3" fillId="0" borderId="0" xfId="0" applyNumberFormat="1" applyFont="1" applyFill="1" applyBorder="1"/>
    <xf numFmtId="0" fontId="0" fillId="0" borderId="0" xfId="0" applyFill="1"/>
    <xf numFmtId="164" fontId="0" fillId="0" borderId="0" xfId="0" applyNumberFormat="1"/>
    <xf numFmtId="44" fontId="0" fillId="0" borderId="0" xfId="0" applyNumberFormat="1"/>
    <xf numFmtId="164" fontId="2" fillId="0" borderId="8" xfId="0" applyNumberFormat="1" applyFont="1" applyBorder="1"/>
    <xf numFmtId="44" fontId="2" fillId="0" borderId="8" xfId="0" applyNumberFormat="1" applyFont="1" applyBorder="1"/>
    <xf numFmtId="44" fontId="2" fillId="0" borderId="0" xfId="0" applyNumberFormat="1" applyFont="1"/>
    <xf numFmtId="0" fontId="3" fillId="0" borderId="2" xfId="0" applyFont="1" applyBorder="1" applyAlignment="1">
      <alignment horizontal="center" vertical="center" wrapText="1"/>
    </xf>
    <xf numFmtId="43" fontId="0" fillId="0" borderId="0" xfId="0" applyNumberFormat="1"/>
    <xf numFmtId="164" fontId="2" fillId="0" borderId="0" xfId="0" applyNumberFormat="1" applyFont="1"/>
    <xf numFmtId="0" fontId="1" fillId="2" borderId="2" xfId="0" applyFont="1" applyFill="1" applyBorder="1" applyAlignment="1">
      <alignment horizontal="center" vertical="center" wrapText="1"/>
    </xf>
    <xf numFmtId="165" fontId="0" fillId="0" borderId="0" xfId="0" applyNumberFormat="1"/>
    <xf numFmtId="9" fontId="0" fillId="0" borderId="2" xfId="0" applyNumberFormat="1" applyBorder="1"/>
    <xf numFmtId="3" fontId="3" fillId="6" borderId="2" xfId="0" applyNumberFormat="1" applyFont="1" applyFill="1" applyBorder="1"/>
    <xf numFmtId="3" fontId="4" fillId="0" borderId="2" xfId="0" applyNumberFormat="1" applyFont="1" applyBorder="1"/>
    <xf numFmtId="0" fontId="4" fillId="0" borderId="2" xfId="0" applyFont="1" applyBorder="1" applyAlignment="1">
      <alignment horizontal="right"/>
    </xf>
    <xf numFmtId="0" fontId="0" fillId="0" borderId="0" xfId="0" applyAlignment="1">
      <alignment wrapText="1"/>
    </xf>
    <xf numFmtId="0" fontId="11" fillId="7" borderId="2" xfId="0" applyFont="1" applyFill="1" applyBorder="1"/>
    <xf numFmtId="44" fontId="3" fillId="4" borderId="2" xfId="0" applyNumberFormat="1" applyFont="1" applyFill="1" applyBorder="1"/>
    <xf numFmtId="0" fontId="2" fillId="0" borderId="0" xfId="0" applyFont="1" applyAlignment="1">
      <alignment horizontal="center"/>
    </xf>
    <xf numFmtId="0" fontId="4" fillId="0" borderId="2" xfId="0" applyFont="1" applyBorder="1" applyAlignment="1">
      <alignment horizontal="left" vertical="center" wrapText="1"/>
    </xf>
    <xf numFmtId="0" fontId="1" fillId="5" borderId="3"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5" borderId="3" xfId="0" applyFont="1" applyFill="1" applyBorder="1" applyAlignment="1">
      <alignment horizontal="center" vertical="center"/>
    </xf>
    <xf numFmtId="0" fontId="1" fillId="5" borderId="4" xfId="0" applyFont="1" applyFill="1" applyBorder="1" applyAlignment="1">
      <alignment horizontal="center" vertical="center"/>
    </xf>
    <xf numFmtId="0" fontId="1" fillId="5" borderId="7" xfId="0" applyFont="1" applyFill="1" applyBorder="1" applyAlignment="1">
      <alignment horizontal="center" vertical="center"/>
    </xf>
    <xf numFmtId="0" fontId="1" fillId="5" borderId="5" xfId="0" applyFont="1" applyFill="1" applyBorder="1" applyAlignment="1">
      <alignment horizontal="center" vertical="center" wrapText="1"/>
    </xf>
    <xf numFmtId="0" fontId="1" fillId="5" borderId="2" xfId="0" applyFont="1" applyFill="1" applyBorder="1" applyAlignment="1">
      <alignment vertical="center"/>
    </xf>
    <xf numFmtId="0" fontId="1" fillId="5" borderId="2" xfId="0" applyFont="1" applyFill="1" applyBorder="1" applyAlignment="1">
      <alignment horizontal="center" vertical="center" wrapText="1"/>
    </xf>
    <xf numFmtId="0" fontId="1" fillId="2" borderId="5" xfId="0" applyFont="1" applyFill="1" applyBorder="1" applyAlignment="1">
      <alignment horizontal="center"/>
    </xf>
    <xf numFmtId="0" fontId="1" fillId="2" borderId="0"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6" xfId="0" applyFont="1" applyFill="1" applyBorder="1" applyAlignment="1">
      <alignment horizontal="center"/>
    </xf>
    <xf numFmtId="0" fontId="1" fillId="2" borderId="1" xfId="0" applyFont="1" applyFill="1" applyBorder="1" applyAlignment="1">
      <alignment horizontal="center"/>
    </xf>
    <xf numFmtId="0" fontId="1" fillId="2" borderId="0" xfId="0" applyFont="1" applyFill="1" applyAlignment="1">
      <alignment horizontal="center"/>
    </xf>
  </cellXfs>
  <cellStyles count="5">
    <cellStyle name="Comma" xfId="2" builtinId="3"/>
    <cellStyle name="Currency" xfId="3" builtinId="4"/>
    <cellStyle name="Hyperlink" xfId="1" builtinId="8"/>
    <cellStyle name="Normal" xfId="0" builtinId="0"/>
    <cellStyle name="Percent" xfId="4" builtinId="5"/>
  </cellStyles>
  <dxfs count="0"/>
  <tableStyles count="0" defaultTableStyle="TableStyleMedium2" defaultPivotStyle="PivotStyleLight16"/>
  <colors>
    <mruColors>
      <color rgb="FFB7DEE8"/>
      <color rgb="FF00A5FF"/>
      <color rgb="FF00A5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s://www.cms.gov/CCIIO/Resources/Forms-Reports-and-Other-Resources/Downloads/2021-URR-Instructions.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cms.gov/CCIIO/Resources/Forms-Reports-and-Other-Resources/Downloads/2021-URR-Instructions.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www.cms.gov/CCIIO/Resources/Forms-Reports-and-Other-Resources/Downloads/2021-URR-Instructions.pdf"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cms.gov/CCIIO/Resources/Forms-Reports-and-Other-Resources/Downloads/2021-URR-Instructions.pdf"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cms.gov/CCIIO/Resources/Forms-Reports-and-Other-Resources/Downloads/2021-URR-Instructions.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ms.gov/CCIIO/Resources/Forms-Reports-and-Other-Resources/Downloads/2021-URR-Instructions.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cms.gov/CCIIO/Resources/Forms-Reports-and-Other-Resources/Downloads/2021-URR-Instructions.pdf"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cms.gov/CCIIO/Resources/Forms-Reports-and-Other-Resources/Downloads/2021-URR-Instructions.pdf"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www.cms.gov/CCIIO/Resources/Forms-Reports-and-Other-Resources/Downloads/2021-URR-Instructions.pdf"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www.cms.gov/CCIIO/Resources/Forms-Reports-and-Other-Resources/Downloads/2021-URR-Instructions.pdf"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cms.gov/CCIIO/Resources/Forms-Reports-and-Other-Resources/Downloads/2021-URR-Instructions.pdf"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www.cms.gov/CCIIO/Resources/Forms-Reports-and-Other-Resources/Downloads/2021-URR-Instructions.pdf"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s://www.cms.gov/CCIIO/Resources/Forms-Reports-and-Other-Resources/Downloads/2021-URR-Instruction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D43A9-31B3-4DC4-A3A5-79F5A4737C2C}">
  <dimension ref="A1:I35"/>
  <sheetViews>
    <sheetView tabSelected="1" zoomScale="81" zoomScaleNormal="80" workbookViewId="0"/>
  </sheetViews>
  <sheetFormatPr defaultRowHeight="14.5" x14ac:dyDescent="0.35"/>
  <cols>
    <col min="1" max="1" width="28.54296875" customWidth="1"/>
    <col min="2" max="4" width="19.54296875" customWidth="1"/>
    <col min="5" max="5" width="6.453125" customWidth="1"/>
    <col min="6" max="6" width="29" customWidth="1"/>
    <col min="7" max="9" width="19.54296875" customWidth="1"/>
  </cols>
  <sheetData>
    <row r="1" spans="1:9" x14ac:dyDescent="0.35">
      <c r="A1" s="14" t="s">
        <v>155</v>
      </c>
      <c r="F1" s="14" t="s">
        <v>152</v>
      </c>
    </row>
    <row r="2" spans="1:9" ht="16.25" customHeight="1" x14ac:dyDescent="0.35">
      <c r="A2" s="76" t="s">
        <v>59</v>
      </c>
      <c r="B2" s="77" t="s">
        <v>108</v>
      </c>
      <c r="C2" s="77" t="s">
        <v>149</v>
      </c>
      <c r="D2" s="75" t="s">
        <v>150</v>
      </c>
      <c r="F2" s="76" t="s">
        <v>60</v>
      </c>
      <c r="G2" s="77" t="s">
        <v>108</v>
      </c>
      <c r="H2" s="69" t="s">
        <v>149</v>
      </c>
      <c r="I2" s="75" t="s">
        <v>150</v>
      </c>
    </row>
    <row r="3" spans="1:9" ht="23" customHeight="1" x14ac:dyDescent="0.35">
      <c r="A3" s="76"/>
      <c r="B3" s="77"/>
      <c r="C3" s="77"/>
      <c r="D3" s="75"/>
      <c r="F3" s="76"/>
      <c r="G3" s="77"/>
      <c r="H3" s="71"/>
      <c r="I3" s="75"/>
    </row>
    <row r="4" spans="1:9" x14ac:dyDescent="0.35">
      <c r="A4" s="1" t="s">
        <v>61</v>
      </c>
      <c r="B4" s="26">
        <v>0</v>
      </c>
      <c r="C4" s="62">
        <v>0</v>
      </c>
      <c r="D4" s="62">
        <v>0</v>
      </c>
      <c r="F4" s="1" t="s">
        <v>62</v>
      </c>
      <c r="G4" s="62">
        <v>894</v>
      </c>
      <c r="H4" s="62">
        <v>56002994.719999984</v>
      </c>
      <c r="I4" s="62">
        <v>26544578.789032269</v>
      </c>
    </row>
    <row r="5" spans="1:9" x14ac:dyDescent="0.35">
      <c r="A5" s="1" t="s">
        <v>63</v>
      </c>
      <c r="B5" s="26">
        <v>171</v>
      </c>
      <c r="C5" s="62">
        <v>13082817.169999994</v>
      </c>
      <c r="D5" s="62">
        <v>6228562.3321193727</v>
      </c>
      <c r="F5" s="1" t="s">
        <v>64</v>
      </c>
      <c r="G5" s="62">
        <v>452</v>
      </c>
      <c r="H5" s="62">
        <v>31002920.25</v>
      </c>
      <c r="I5" s="62">
        <v>14075049.87478927</v>
      </c>
    </row>
    <row r="6" spans="1:9" x14ac:dyDescent="0.35">
      <c r="A6" s="1" t="s">
        <v>65</v>
      </c>
      <c r="B6" s="26">
        <v>249</v>
      </c>
      <c r="C6" s="62">
        <v>15821635.470000006</v>
      </c>
      <c r="D6" s="62">
        <v>6717150.2822856205</v>
      </c>
      <c r="F6" s="1" t="s">
        <v>66</v>
      </c>
      <c r="G6" s="62">
        <v>324</v>
      </c>
      <c r="H6" s="62">
        <v>22373411.989999998</v>
      </c>
      <c r="I6" s="62">
        <v>11056624.903762203</v>
      </c>
    </row>
    <row r="7" spans="1:9" x14ac:dyDescent="0.35">
      <c r="A7" s="1" t="s">
        <v>67</v>
      </c>
      <c r="B7" s="26">
        <v>183</v>
      </c>
      <c r="C7" s="62">
        <v>12043336.549999997</v>
      </c>
      <c r="D7" s="62">
        <v>5986404.8920369735</v>
      </c>
      <c r="F7" s="1" t="s">
        <v>68</v>
      </c>
      <c r="G7" s="62">
        <v>62</v>
      </c>
      <c r="H7" s="62">
        <v>3792806.3599999994</v>
      </c>
      <c r="I7" s="62">
        <v>1837647.3206252903</v>
      </c>
    </row>
    <row r="8" spans="1:9" x14ac:dyDescent="0.35">
      <c r="A8" s="1" t="s">
        <v>69</v>
      </c>
      <c r="B8" s="63" t="s">
        <v>207</v>
      </c>
      <c r="C8" s="62">
        <v>195220.72999999998</v>
      </c>
      <c r="D8" s="62">
        <v>42805.66001456535</v>
      </c>
      <c r="F8" s="1" t="s">
        <v>70</v>
      </c>
      <c r="G8" s="62">
        <v>33</v>
      </c>
      <c r="H8" s="62">
        <v>2444156.7200000002</v>
      </c>
      <c r="I8" s="62">
        <v>1199145.9804080296</v>
      </c>
    </row>
    <row r="9" spans="1:9" x14ac:dyDescent="0.35">
      <c r="A9" s="1" t="s">
        <v>71</v>
      </c>
      <c r="B9" s="26">
        <v>0</v>
      </c>
      <c r="C9" s="62">
        <v>0</v>
      </c>
      <c r="D9" s="62">
        <v>0</v>
      </c>
      <c r="F9" s="1" t="s">
        <v>74</v>
      </c>
      <c r="G9" s="62">
        <v>460</v>
      </c>
      <c r="H9" s="62">
        <v>31205944.970000003</v>
      </c>
      <c r="I9" s="62">
        <v>15819612.435382882</v>
      </c>
    </row>
    <row r="10" spans="1:9" x14ac:dyDescent="0.35">
      <c r="A10" s="1" t="s">
        <v>73</v>
      </c>
      <c r="B10" s="26">
        <v>15</v>
      </c>
      <c r="C10" s="62">
        <v>1857273.0799999998</v>
      </c>
      <c r="D10" s="62">
        <v>944941.2003215322</v>
      </c>
      <c r="F10" s="21" t="s">
        <v>72</v>
      </c>
      <c r="G10" s="61">
        <v>2225</v>
      </c>
      <c r="H10" s="61">
        <v>146822235.00999999</v>
      </c>
      <c r="I10" s="61">
        <v>70532659.303999946</v>
      </c>
    </row>
    <row r="11" spans="1:9" x14ac:dyDescent="0.35">
      <c r="A11" s="1" t="s">
        <v>75</v>
      </c>
      <c r="B11" s="26">
        <v>0</v>
      </c>
      <c r="C11" s="62">
        <v>0</v>
      </c>
      <c r="D11" s="62">
        <v>0</v>
      </c>
    </row>
    <row r="12" spans="1:9" ht="14.25" customHeight="1" x14ac:dyDescent="0.35">
      <c r="A12" s="1" t="s">
        <v>76</v>
      </c>
      <c r="B12" s="26">
        <v>35</v>
      </c>
      <c r="C12" s="62">
        <v>2719330.7499999995</v>
      </c>
      <c r="D12" s="62">
        <v>1493575.1605082143</v>
      </c>
      <c r="F12" s="14" t="s">
        <v>153</v>
      </c>
    </row>
    <row r="13" spans="1:9" ht="14.4" customHeight="1" x14ac:dyDescent="0.35">
      <c r="A13" s="1" t="s">
        <v>78</v>
      </c>
      <c r="B13" s="26">
        <v>0</v>
      </c>
      <c r="C13" s="62">
        <v>0</v>
      </c>
      <c r="D13" s="62">
        <v>0</v>
      </c>
      <c r="F13" s="72" t="s">
        <v>77</v>
      </c>
      <c r="G13" s="69" t="s">
        <v>108</v>
      </c>
      <c r="H13" s="69" t="s">
        <v>149</v>
      </c>
      <c r="I13" s="69" t="s">
        <v>150</v>
      </c>
    </row>
    <row r="14" spans="1:9" x14ac:dyDescent="0.35">
      <c r="A14" s="1" t="s">
        <v>79</v>
      </c>
      <c r="B14" s="26">
        <v>46</v>
      </c>
      <c r="C14" s="62">
        <v>3337236.56</v>
      </c>
      <c r="D14" s="62">
        <v>1744807.4405937004</v>
      </c>
      <c r="F14" s="73"/>
      <c r="G14" s="70"/>
      <c r="H14" s="70"/>
      <c r="I14" s="70"/>
    </row>
    <row r="15" spans="1:9" x14ac:dyDescent="0.35">
      <c r="A15" s="1" t="s">
        <v>80</v>
      </c>
      <c r="B15" s="26">
        <v>0</v>
      </c>
      <c r="C15" s="62">
        <v>0</v>
      </c>
      <c r="D15" s="62">
        <v>0</v>
      </c>
      <c r="F15" s="74"/>
      <c r="G15" s="71"/>
      <c r="H15" s="71"/>
      <c r="I15" s="71"/>
    </row>
    <row r="16" spans="1:9" x14ac:dyDescent="0.35">
      <c r="A16" s="1" t="s">
        <v>81</v>
      </c>
      <c r="B16" s="26">
        <v>37</v>
      </c>
      <c r="C16" s="62">
        <v>1889313.58</v>
      </c>
      <c r="D16" s="62">
        <v>817967.94027832744</v>
      </c>
      <c r="F16" s="1" t="s">
        <v>97</v>
      </c>
      <c r="G16" s="62">
        <v>1133</v>
      </c>
      <c r="H16" s="62">
        <v>78216942.170000166</v>
      </c>
      <c r="I16" s="62">
        <v>38855270.533221178</v>
      </c>
    </row>
    <row r="17" spans="1:9" x14ac:dyDescent="0.35">
      <c r="A17" s="1" t="s">
        <v>82</v>
      </c>
      <c r="B17" s="26">
        <v>114</v>
      </c>
      <c r="C17" s="62">
        <v>8133267.5999999996</v>
      </c>
      <c r="D17" s="62">
        <v>3702634.9712598822</v>
      </c>
      <c r="F17" s="1" t="s">
        <v>98</v>
      </c>
      <c r="G17" s="62">
        <v>711</v>
      </c>
      <c r="H17" s="62">
        <v>47392991.450000025</v>
      </c>
      <c r="I17" s="62">
        <v>21804153.247419238</v>
      </c>
    </row>
    <row r="18" spans="1:9" x14ac:dyDescent="0.35">
      <c r="A18" s="1" t="s">
        <v>83</v>
      </c>
      <c r="B18" s="26">
        <v>0</v>
      </c>
      <c r="C18" s="62">
        <v>0</v>
      </c>
      <c r="D18" s="62">
        <v>0</v>
      </c>
      <c r="F18" s="1" t="s">
        <v>99</v>
      </c>
      <c r="G18" s="62">
        <v>381</v>
      </c>
      <c r="H18" s="62">
        <v>21212301.390000012</v>
      </c>
      <c r="I18" s="62">
        <v>9873235.523359539</v>
      </c>
    </row>
    <row r="19" spans="1:9" ht="14.25" customHeight="1" x14ac:dyDescent="0.35">
      <c r="A19" s="1" t="s">
        <v>84</v>
      </c>
      <c r="B19" s="26">
        <v>811</v>
      </c>
      <c r="C19" s="62">
        <v>51609736.980000027</v>
      </c>
      <c r="D19" s="62">
        <v>25803112.148779936</v>
      </c>
      <c r="F19" s="21" t="s">
        <v>72</v>
      </c>
      <c r="G19" s="61">
        <v>2225</v>
      </c>
      <c r="H19" s="61">
        <v>146822235.0100002</v>
      </c>
      <c r="I19" s="61">
        <v>70532659.30399996</v>
      </c>
    </row>
    <row r="20" spans="1:9" x14ac:dyDescent="0.35">
      <c r="A20" s="1" t="s">
        <v>85</v>
      </c>
      <c r="B20" s="26">
        <v>543</v>
      </c>
      <c r="C20" s="62">
        <v>35358643.679999955</v>
      </c>
      <c r="D20" s="62">
        <v>16693540.215680264</v>
      </c>
      <c r="F20" s="14"/>
      <c r="G20" s="14"/>
      <c r="H20" s="14"/>
    </row>
    <row r="21" spans="1:9" ht="14.4" customHeight="1" x14ac:dyDescent="0.35">
      <c r="A21" s="1" t="s">
        <v>86</v>
      </c>
      <c r="B21" s="26">
        <v>0</v>
      </c>
      <c r="C21" s="62">
        <v>0</v>
      </c>
      <c r="D21" s="62">
        <v>0</v>
      </c>
      <c r="F21" s="14" t="s">
        <v>154</v>
      </c>
    </row>
    <row r="22" spans="1:9" ht="14.4" customHeight="1" x14ac:dyDescent="0.35">
      <c r="A22" s="1" t="s">
        <v>87</v>
      </c>
      <c r="B22" s="26">
        <v>0</v>
      </c>
      <c r="C22" s="62">
        <v>0</v>
      </c>
      <c r="D22" s="62">
        <v>0</v>
      </c>
      <c r="F22" s="72" t="s">
        <v>77</v>
      </c>
      <c r="G22" s="69" t="s">
        <v>108</v>
      </c>
      <c r="H22" s="69" t="s">
        <v>149</v>
      </c>
      <c r="I22" s="69" t="s">
        <v>150</v>
      </c>
    </row>
    <row r="23" spans="1:9" x14ac:dyDescent="0.35">
      <c r="A23" s="1" t="s">
        <v>88</v>
      </c>
      <c r="B23" s="26">
        <v>0</v>
      </c>
      <c r="C23" s="62">
        <v>0</v>
      </c>
      <c r="D23" s="62">
        <v>0</v>
      </c>
      <c r="F23" s="73"/>
      <c r="G23" s="70"/>
      <c r="H23" s="70"/>
      <c r="I23" s="70"/>
    </row>
    <row r="24" spans="1:9" x14ac:dyDescent="0.35">
      <c r="A24" s="1" t="s">
        <v>89</v>
      </c>
      <c r="B24" s="26">
        <v>0</v>
      </c>
      <c r="C24" s="62">
        <v>0</v>
      </c>
      <c r="D24" s="62">
        <v>0</v>
      </c>
      <c r="F24" s="74"/>
      <c r="G24" s="71"/>
      <c r="H24" s="71"/>
      <c r="I24" s="71"/>
    </row>
    <row r="25" spans="1:9" x14ac:dyDescent="0.35">
      <c r="A25" s="1" t="s">
        <v>90</v>
      </c>
      <c r="B25" s="26">
        <v>0</v>
      </c>
      <c r="C25" s="62">
        <v>0</v>
      </c>
      <c r="D25" s="62">
        <v>0</v>
      </c>
      <c r="F25" s="22" t="s">
        <v>100</v>
      </c>
      <c r="G25" s="62">
        <v>15</v>
      </c>
      <c r="H25" s="62">
        <v>971967.46000000008</v>
      </c>
      <c r="I25" s="62">
        <v>492071.06016743538</v>
      </c>
    </row>
    <row r="26" spans="1:9" x14ac:dyDescent="0.35">
      <c r="A26" s="1" t="s">
        <v>91</v>
      </c>
      <c r="B26" s="26">
        <v>0</v>
      </c>
      <c r="C26" s="62">
        <v>0</v>
      </c>
      <c r="D26" s="62">
        <v>0</v>
      </c>
      <c r="F26" s="22" t="s">
        <v>101</v>
      </c>
      <c r="G26" s="62">
        <v>31</v>
      </c>
      <c r="H26" s="62">
        <v>1801395.1200000003</v>
      </c>
      <c r="I26" s="62">
        <v>840983.68028615892</v>
      </c>
    </row>
    <row r="27" spans="1:9" x14ac:dyDescent="0.35">
      <c r="A27" s="1" t="s">
        <v>92</v>
      </c>
      <c r="B27" s="26">
        <v>0</v>
      </c>
      <c r="C27" s="62">
        <v>0</v>
      </c>
      <c r="D27" s="62">
        <v>0</v>
      </c>
      <c r="F27" s="22" t="s">
        <v>102</v>
      </c>
      <c r="G27" s="62">
        <v>85</v>
      </c>
      <c r="H27" s="62">
        <v>4773171.7899999972</v>
      </c>
      <c r="I27" s="62">
        <v>2201556.6107491162</v>
      </c>
    </row>
    <row r="28" spans="1:9" x14ac:dyDescent="0.35">
      <c r="A28" s="1" t="s">
        <v>70</v>
      </c>
      <c r="B28" s="26">
        <v>15</v>
      </c>
      <c r="C28" s="62">
        <v>774422.86</v>
      </c>
      <c r="D28" s="62">
        <v>357157.06012152875</v>
      </c>
      <c r="F28" s="22" t="s">
        <v>103</v>
      </c>
      <c r="G28" s="62">
        <v>337</v>
      </c>
      <c r="H28" s="62">
        <v>15821777.26</v>
      </c>
      <c r="I28" s="62">
        <v>6202014.3721103361</v>
      </c>
    </row>
    <row r="29" spans="1:9" x14ac:dyDescent="0.35">
      <c r="A29" s="21" t="s">
        <v>72</v>
      </c>
      <c r="B29" s="36">
        <v>2225</v>
      </c>
      <c r="C29" s="61">
        <v>146822235.00999999</v>
      </c>
      <c r="D29" s="61">
        <v>70532659.303999916</v>
      </c>
      <c r="F29" s="22" t="s">
        <v>104</v>
      </c>
      <c r="G29" s="62">
        <v>421</v>
      </c>
      <c r="H29" s="62">
        <v>22024608.099999994</v>
      </c>
      <c r="I29" s="62">
        <v>9603202.5532676596</v>
      </c>
    </row>
    <row r="30" spans="1:9" x14ac:dyDescent="0.35">
      <c r="F30" s="22" t="s">
        <v>105</v>
      </c>
      <c r="G30" s="62">
        <v>456</v>
      </c>
      <c r="H30" s="62">
        <v>31149510.219999988</v>
      </c>
      <c r="I30" s="62">
        <v>14743129.425016595</v>
      </c>
    </row>
    <row r="31" spans="1:9" x14ac:dyDescent="0.35">
      <c r="F31" s="22" t="s">
        <v>106</v>
      </c>
      <c r="G31" s="62">
        <v>601</v>
      </c>
      <c r="H31" s="62">
        <v>47415848.389999986</v>
      </c>
      <c r="I31" s="62">
        <v>24255848.778253473</v>
      </c>
    </row>
    <row r="32" spans="1:9" x14ac:dyDescent="0.35">
      <c r="F32" s="22" t="s">
        <v>107</v>
      </c>
      <c r="G32" s="62">
        <v>279</v>
      </c>
      <c r="H32" s="62">
        <v>22863956.669999983</v>
      </c>
      <c r="I32" s="62">
        <v>12193852.824149162</v>
      </c>
    </row>
    <row r="33" spans="1:9" x14ac:dyDescent="0.35">
      <c r="F33" s="21" t="s">
        <v>72</v>
      </c>
      <c r="G33" s="61">
        <v>2225</v>
      </c>
      <c r="H33" s="61">
        <v>146822235.00999993</v>
      </c>
      <c r="I33" s="61">
        <v>70532659.303999931</v>
      </c>
    </row>
    <row r="35" spans="1:9" x14ac:dyDescent="0.35">
      <c r="A35" s="23" t="s">
        <v>112</v>
      </c>
    </row>
  </sheetData>
  <mergeCells count="16">
    <mergeCell ref="F22:F24"/>
    <mergeCell ref="G22:G24"/>
    <mergeCell ref="H22:H24"/>
    <mergeCell ref="I22:I24"/>
    <mergeCell ref="H2:H3"/>
    <mergeCell ref="I2:I3"/>
    <mergeCell ref="F13:F15"/>
    <mergeCell ref="G13:G15"/>
    <mergeCell ref="H13:H15"/>
    <mergeCell ref="I13:I15"/>
    <mergeCell ref="A2:A3"/>
    <mergeCell ref="B2:B3"/>
    <mergeCell ref="C2:C3"/>
    <mergeCell ref="D2:D3"/>
    <mergeCell ref="F2:F3"/>
    <mergeCell ref="G2:G3"/>
  </mergeCell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39"/>
  <sheetViews>
    <sheetView topLeftCell="B1" zoomScaleNormal="100" workbookViewId="0">
      <selection activeCell="H34" sqref="H34"/>
    </sheetView>
  </sheetViews>
  <sheetFormatPr defaultRowHeight="14.5" x14ac:dyDescent="0.35"/>
  <cols>
    <col min="1" max="1" width="6.54296875" customWidth="1"/>
    <col min="2" max="2" width="42" customWidth="1"/>
    <col min="3" max="3" width="12.54296875" customWidth="1"/>
    <col min="4" max="4" width="14.36328125" bestFit="1" customWidth="1"/>
    <col min="5" max="5" width="20.36328125" bestFit="1" customWidth="1"/>
    <col min="6" max="6" width="18.90625" bestFit="1" customWidth="1"/>
    <col min="7" max="7" width="16" bestFit="1" customWidth="1"/>
    <col min="8" max="8" width="18.90625" bestFit="1" customWidth="1"/>
    <col min="9" max="9" width="18.54296875" bestFit="1" customWidth="1"/>
    <col min="10" max="10" width="18.08984375" bestFit="1" customWidth="1"/>
    <col min="11" max="11" width="14.54296875" bestFit="1" customWidth="1"/>
    <col min="12" max="12" width="14.453125" bestFit="1" customWidth="1"/>
    <col min="13" max="13" width="13.08984375" bestFit="1" customWidth="1"/>
    <col min="14" max="14" width="14.54296875" bestFit="1" customWidth="1"/>
  </cols>
  <sheetData>
    <row r="1" spans="1:14" x14ac:dyDescent="0.35">
      <c r="A1" s="14" t="s">
        <v>116</v>
      </c>
    </row>
    <row r="2" spans="1:14" x14ac:dyDescent="0.35">
      <c r="C2" s="84" t="s">
        <v>141</v>
      </c>
      <c r="D2" s="85"/>
      <c r="E2" s="85"/>
      <c r="F2" s="85"/>
      <c r="G2" s="85"/>
      <c r="H2" s="85"/>
      <c r="I2" s="85"/>
      <c r="J2" s="85"/>
      <c r="K2" s="85"/>
      <c r="L2" s="85"/>
      <c r="M2" s="85"/>
      <c r="N2" s="85"/>
    </row>
    <row r="3" spans="1:14" ht="14.25" customHeight="1" x14ac:dyDescent="0.35">
      <c r="B3" s="81" t="s">
        <v>126</v>
      </c>
      <c r="C3" s="83" t="s">
        <v>109</v>
      </c>
      <c r="D3" s="83" t="s">
        <v>0</v>
      </c>
      <c r="E3" s="83" t="s">
        <v>130</v>
      </c>
      <c r="F3" s="83" t="s">
        <v>131</v>
      </c>
      <c r="G3" s="83"/>
      <c r="H3" s="83"/>
      <c r="I3" s="83"/>
      <c r="J3" s="83"/>
      <c r="K3" s="80" t="s">
        <v>47</v>
      </c>
      <c r="L3" s="80"/>
      <c r="M3" s="80"/>
      <c r="N3" s="80"/>
    </row>
    <row r="4" spans="1:14" ht="43.5" x14ac:dyDescent="0.35">
      <c r="B4" s="82"/>
      <c r="C4" s="81"/>
      <c r="D4" s="81"/>
      <c r="E4" s="81"/>
      <c r="F4" s="16" t="s">
        <v>52</v>
      </c>
      <c r="G4" s="16" t="s">
        <v>53</v>
      </c>
      <c r="H4" s="16" t="s">
        <v>51</v>
      </c>
      <c r="I4" s="16" t="s">
        <v>54</v>
      </c>
      <c r="J4" s="16" t="s">
        <v>117</v>
      </c>
      <c r="K4" s="2" t="s">
        <v>2</v>
      </c>
      <c r="L4" s="2" t="s">
        <v>1</v>
      </c>
      <c r="M4" s="2" t="s">
        <v>115</v>
      </c>
      <c r="N4" s="18" t="s">
        <v>58</v>
      </c>
    </row>
    <row r="5" spans="1:14" x14ac:dyDescent="0.35">
      <c r="A5" s="5" t="s">
        <v>4</v>
      </c>
      <c r="B5" s="3" t="s">
        <v>19</v>
      </c>
      <c r="C5" s="32"/>
      <c r="D5" s="27"/>
      <c r="E5" s="30"/>
      <c r="F5" s="30"/>
      <c r="G5" s="30"/>
      <c r="H5" s="30"/>
      <c r="I5" s="30"/>
      <c r="J5" s="30"/>
      <c r="K5" s="27"/>
      <c r="L5" s="27"/>
      <c r="M5" s="27"/>
      <c r="N5" s="28"/>
    </row>
    <row r="6" spans="1:14" x14ac:dyDescent="0.35">
      <c r="A6" s="5" t="s">
        <v>5</v>
      </c>
      <c r="B6" s="4" t="s">
        <v>20</v>
      </c>
      <c r="C6" s="32"/>
      <c r="D6" s="27"/>
      <c r="E6" s="30"/>
      <c r="F6" s="30"/>
      <c r="G6" s="30"/>
      <c r="H6" s="30"/>
      <c r="I6" s="30"/>
      <c r="J6" s="30"/>
      <c r="K6" s="27"/>
      <c r="L6" s="27"/>
      <c r="M6" s="27"/>
      <c r="N6" s="28"/>
    </row>
    <row r="7" spans="1:14" x14ac:dyDescent="0.35">
      <c r="A7" s="5" t="s">
        <v>6</v>
      </c>
      <c r="B7" s="4" t="s">
        <v>21</v>
      </c>
      <c r="C7" s="33"/>
      <c r="D7" s="29"/>
      <c r="E7" s="31"/>
      <c r="F7" s="31"/>
      <c r="G7" s="31"/>
      <c r="H7" s="31"/>
      <c r="I7" s="31"/>
      <c r="J7" s="31"/>
      <c r="K7" s="29"/>
      <c r="L7" s="29"/>
      <c r="M7" s="29"/>
      <c r="N7" s="29"/>
    </row>
    <row r="8" spans="1:14" x14ac:dyDescent="0.35">
      <c r="A8" s="5" t="s">
        <v>7</v>
      </c>
      <c r="B8" s="4" t="s">
        <v>22</v>
      </c>
      <c r="C8" s="33"/>
      <c r="D8" s="29"/>
      <c r="E8" s="31"/>
      <c r="F8" s="31"/>
      <c r="G8" s="31"/>
      <c r="H8" s="31"/>
      <c r="I8" s="31"/>
      <c r="J8" s="31"/>
      <c r="K8" s="29"/>
      <c r="L8" s="29"/>
      <c r="M8" s="29"/>
      <c r="N8" s="29"/>
    </row>
    <row r="9" spans="1:14" x14ac:dyDescent="0.35">
      <c r="A9" s="5" t="s">
        <v>8</v>
      </c>
      <c r="B9" s="4" t="s">
        <v>23</v>
      </c>
      <c r="C9" s="33"/>
      <c r="D9" s="29"/>
      <c r="E9" s="31"/>
      <c r="F9" s="31"/>
      <c r="G9" s="31"/>
      <c r="H9" s="31"/>
      <c r="I9" s="31"/>
      <c r="J9" s="31"/>
      <c r="K9" s="29"/>
      <c r="L9" s="29"/>
      <c r="M9" s="29"/>
      <c r="N9" s="29"/>
    </row>
    <row r="10" spans="1:14" x14ac:dyDescent="0.35">
      <c r="A10" s="5" t="s">
        <v>9</v>
      </c>
      <c r="B10" s="1" t="s">
        <v>17</v>
      </c>
      <c r="C10" s="33">
        <v>154</v>
      </c>
      <c r="D10" s="29">
        <v>1764</v>
      </c>
      <c r="E10" s="53">
        <v>7629025.3599999975</v>
      </c>
      <c r="F10" s="51">
        <v>2564996.06</v>
      </c>
      <c r="G10" s="51">
        <v>121011.71</v>
      </c>
      <c r="H10" s="51">
        <v>2373596.870000001</v>
      </c>
      <c r="I10" s="51">
        <v>1748362.96</v>
      </c>
      <c r="J10" s="51">
        <v>821057.75999999989</v>
      </c>
      <c r="K10" s="29">
        <v>16460</v>
      </c>
      <c r="L10" s="29">
        <v>149</v>
      </c>
      <c r="M10" s="29">
        <v>1047</v>
      </c>
      <c r="N10" s="29">
        <v>4455</v>
      </c>
    </row>
    <row r="11" spans="1:14" x14ac:dyDescent="0.35">
      <c r="A11" s="5" t="s">
        <v>10</v>
      </c>
      <c r="B11" s="1" t="s">
        <v>195</v>
      </c>
      <c r="C11" s="33">
        <f>C12-C10</f>
        <v>162</v>
      </c>
      <c r="D11" s="29"/>
      <c r="E11" s="31"/>
      <c r="F11" s="31"/>
      <c r="G11" s="31"/>
      <c r="H11" s="31"/>
      <c r="I11" s="31"/>
      <c r="J11" s="31"/>
      <c r="K11" s="29"/>
      <c r="L11" s="29"/>
      <c r="M11" s="29"/>
      <c r="N11" s="29"/>
    </row>
    <row r="12" spans="1:14" x14ac:dyDescent="0.35">
      <c r="A12" s="7" t="s">
        <v>196</v>
      </c>
      <c r="B12" s="13" t="s">
        <v>198</v>
      </c>
      <c r="C12" s="34">
        <v>316</v>
      </c>
      <c r="D12" s="35">
        <f>D10</f>
        <v>1764</v>
      </c>
      <c r="E12" s="35">
        <f t="shared" ref="E12:N12" si="0">E10</f>
        <v>7629025.3599999975</v>
      </c>
      <c r="F12" s="35">
        <f t="shared" si="0"/>
        <v>2564996.06</v>
      </c>
      <c r="G12" s="35">
        <f t="shared" si="0"/>
        <v>121011.71</v>
      </c>
      <c r="H12" s="35">
        <f t="shared" si="0"/>
        <v>2373596.870000001</v>
      </c>
      <c r="I12" s="35">
        <f t="shared" si="0"/>
        <v>1748362.96</v>
      </c>
      <c r="J12" s="35">
        <f t="shared" si="0"/>
        <v>821057.75999999989</v>
      </c>
      <c r="K12" s="35">
        <f t="shared" si="0"/>
        <v>16460</v>
      </c>
      <c r="L12" s="35">
        <f t="shared" si="0"/>
        <v>149</v>
      </c>
      <c r="M12" s="35">
        <f t="shared" si="0"/>
        <v>1047</v>
      </c>
      <c r="N12" s="35">
        <f t="shared" si="0"/>
        <v>4455</v>
      </c>
    </row>
    <row r="13" spans="1:14" s="49" customFormat="1" x14ac:dyDescent="0.35">
      <c r="A13" s="9"/>
      <c r="B13" s="19"/>
      <c r="C13" s="46"/>
      <c r="D13" s="47"/>
      <c r="E13" s="48"/>
      <c r="F13" s="48"/>
      <c r="G13" s="48"/>
      <c r="H13" s="48"/>
      <c r="I13" s="48"/>
      <c r="J13" s="48"/>
      <c r="K13" s="47"/>
      <c r="L13" s="47"/>
      <c r="M13" s="47"/>
      <c r="N13" s="47"/>
    </row>
    <row r="14" spans="1:14" x14ac:dyDescent="0.35">
      <c r="A14" s="9"/>
      <c r="B14" s="19"/>
      <c r="C14" s="46"/>
      <c r="D14" s="47"/>
      <c r="E14" s="48"/>
      <c r="F14" s="48"/>
      <c r="G14" s="48"/>
      <c r="H14" s="48"/>
      <c r="I14" s="48"/>
      <c r="J14" s="48"/>
      <c r="K14" s="47"/>
      <c r="L14" s="47"/>
      <c r="M14" s="47"/>
      <c r="N14" s="47"/>
    </row>
    <row r="15" spans="1:14" x14ac:dyDescent="0.35">
      <c r="C15" s="84" t="s">
        <v>142</v>
      </c>
      <c r="D15" s="85"/>
      <c r="E15" s="85"/>
      <c r="F15" s="85"/>
      <c r="G15" s="85"/>
      <c r="H15" s="85"/>
      <c r="I15" s="85"/>
      <c r="J15" s="85"/>
      <c r="K15" s="85"/>
      <c r="L15" s="85"/>
      <c r="M15" s="85"/>
      <c r="N15" s="85"/>
    </row>
    <row r="16" spans="1:14" ht="14.25" customHeight="1" x14ac:dyDescent="0.35">
      <c r="B16" s="81" t="s">
        <v>126</v>
      </c>
      <c r="C16" s="83" t="s">
        <v>109</v>
      </c>
      <c r="D16" s="83" t="s">
        <v>0</v>
      </c>
      <c r="E16" s="83" t="s">
        <v>130</v>
      </c>
      <c r="F16" s="83" t="s">
        <v>131</v>
      </c>
      <c r="G16" s="83"/>
      <c r="H16" s="83"/>
      <c r="I16" s="83"/>
      <c r="J16" s="83"/>
      <c r="K16" s="80" t="s">
        <v>47</v>
      </c>
      <c r="L16" s="80"/>
      <c r="M16" s="80"/>
      <c r="N16" s="80"/>
    </row>
    <row r="17" spans="1:14" ht="43.5" x14ac:dyDescent="0.35">
      <c r="B17" s="82"/>
      <c r="C17" s="81"/>
      <c r="D17" s="81"/>
      <c r="E17" s="81"/>
      <c r="F17" s="16" t="s">
        <v>52</v>
      </c>
      <c r="G17" s="16" t="s">
        <v>53</v>
      </c>
      <c r="H17" s="16" t="s">
        <v>51</v>
      </c>
      <c r="I17" s="16" t="s">
        <v>54</v>
      </c>
      <c r="J17" s="16" t="s">
        <v>117</v>
      </c>
      <c r="K17" s="2" t="s">
        <v>2</v>
      </c>
      <c r="L17" s="2" t="s">
        <v>1</v>
      </c>
      <c r="M17" s="2" t="s">
        <v>115</v>
      </c>
      <c r="N17" s="18" t="s">
        <v>58</v>
      </c>
    </row>
    <row r="18" spans="1:14" x14ac:dyDescent="0.35">
      <c r="A18" s="5" t="s">
        <v>4</v>
      </c>
      <c r="B18" s="3" t="s">
        <v>19</v>
      </c>
      <c r="C18" s="32"/>
      <c r="D18" s="27"/>
      <c r="E18" s="30"/>
      <c r="F18" s="30"/>
      <c r="G18" s="30"/>
      <c r="H18" s="30"/>
      <c r="I18" s="30"/>
      <c r="J18" s="30"/>
      <c r="K18" s="27"/>
      <c r="L18" s="27"/>
      <c r="M18" s="27"/>
      <c r="N18" s="28"/>
    </row>
    <row r="19" spans="1:14" x14ac:dyDescent="0.35">
      <c r="A19" s="5" t="s">
        <v>5</v>
      </c>
      <c r="B19" s="4" t="s">
        <v>20</v>
      </c>
      <c r="C19" s="32"/>
      <c r="D19" s="27"/>
      <c r="E19" s="30"/>
      <c r="F19" s="30"/>
      <c r="G19" s="30"/>
      <c r="H19" s="30"/>
      <c r="I19" s="30"/>
      <c r="J19" s="30"/>
      <c r="K19" s="27"/>
      <c r="L19" s="27"/>
      <c r="M19" s="27"/>
      <c r="N19" s="28"/>
    </row>
    <row r="20" spans="1:14" x14ac:dyDescent="0.35">
      <c r="A20" s="5" t="s">
        <v>6</v>
      </c>
      <c r="B20" s="4" t="s">
        <v>21</v>
      </c>
      <c r="C20" s="33"/>
      <c r="D20" s="29"/>
      <c r="E20" s="31"/>
      <c r="F20" s="31"/>
      <c r="G20" s="31"/>
      <c r="H20" s="31"/>
      <c r="I20" s="31"/>
      <c r="J20" s="31"/>
      <c r="K20" s="29"/>
      <c r="L20" s="29"/>
      <c r="M20" s="29"/>
      <c r="N20" s="29"/>
    </row>
    <row r="21" spans="1:14" x14ac:dyDescent="0.35">
      <c r="A21" s="5" t="s">
        <v>7</v>
      </c>
      <c r="B21" s="4" t="s">
        <v>22</v>
      </c>
      <c r="C21" s="33"/>
      <c r="D21" s="29"/>
      <c r="E21" s="31"/>
      <c r="F21" s="31"/>
      <c r="G21" s="31"/>
      <c r="H21" s="31"/>
      <c r="I21" s="31"/>
      <c r="J21" s="31"/>
      <c r="K21" s="29"/>
      <c r="L21" s="29"/>
      <c r="M21" s="29"/>
      <c r="N21" s="29"/>
    </row>
    <row r="22" spans="1:14" x14ac:dyDescent="0.35">
      <c r="A22" s="5" t="s">
        <v>8</v>
      </c>
      <c r="B22" s="4" t="s">
        <v>23</v>
      </c>
      <c r="C22" s="33"/>
      <c r="D22" s="29"/>
      <c r="E22" s="31"/>
      <c r="F22" s="31"/>
      <c r="G22" s="31"/>
      <c r="H22" s="31"/>
      <c r="I22" s="31"/>
      <c r="J22" s="31"/>
      <c r="K22" s="29"/>
      <c r="L22" s="29"/>
      <c r="M22" s="29"/>
      <c r="N22" s="29"/>
    </row>
    <row r="23" spans="1:14" x14ac:dyDescent="0.35">
      <c r="A23" s="5" t="s">
        <v>9</v>
      </c>
      <c r="B23" s="1" t="s">
        <v>17</v>
      </c>
      <c r="C23" s="33">
        <v>2572</v>
      </c>
      <c r="D23" s="29">
        <v>28211</v>
      </c>
      <c r="E23" s="53">
        <v>9704090.4300000556</v>
      </c>
      <c r="F23" s="51">
        <v>799462.55999999971</v>
      </c>
      <c r="G23" s="51">
        <v>199050.62000000005</v>
      </c>
      <c r="H23" s="51">
        <v>5550324.2100000186</v>
      </c>
      <c r="I23" s="51">
        <v>1585761.3900000006</v>
      </c>
      <c r="J23" s="51">
        <v>1569491.6500000213</v>
      </c>
      <c r="K23" s="29">
        <v>95612</v>
      </c>
      <c r="L23" s="29">
        <v>107</v>
      </c>
      <c r="M23" s="29">
        <v>385</v>
      </c>
      <c r="N23" s="29">
        <v>33861</v>
      </c>
    </row>
    <row r="24" spans="1:14" x14ac:dyDescent="0.35">
      <c r="A24" s="5" t="s">
        <v>10</v>
      </c>
      <c r="B24" s="1" t="s">
        <v>195</v>
      </c>
      <c r="C24" s="33">
        <f>C25-C23</f>
        <v>2476</v>
      </c>
      <c r="D24" s="29"/>
      <c r="E24" s="31"/>
      <c r="F24" s="31"/>
      <c r="G24" s="31"/>
      <c r="H24" s="31"/>
      <c r="I24" s="31"/>
      <c r="J24" s="31"/>
      <c r="K24" s="29"/>
      <c r="L24" s="29"/>
      <c r="M24" s="29"/>
      <c r="N24" s="29"/>
    </row>
    <row r="25" spans="1:14" x14ac:dyDescent="0.35">
      <c r="A25" s="7" t="s">
        <v>196</v>
      </c>
      <c r="B25" s="13" t="s">
        <v>198</v>
      </c>
      <c r="C25" s="34">
        <v>5048</v>
      </c>
      <c r="D25" s="35">
        <f>D23</f>
        <v>28211</v>
      </c>
      <c r="E25" s="35">
        <f t="shared" ref="E25:N25" si="1">E23</f>
        <v>9704090.4300000556</v>
      </c>
      <c r="F25" s="35">
        <f t="shared" si="1"/>
        <v>799462.55999999971</v>
      </c>
      <c r="G25" s="35">
        <f t="shared" si="1"/>
        <v>199050.62000000005</v>
      </c>
      <c r="H25" s="35">
        <f t="shared" si="1"/>
        <v>5550324.2100000186</v>
      </c>
      <c r="I25" s="35">
        <f t="shared" si="1"/>
        <v>1585761.3900000006</v>
      </c>
      <c r="J25" s="35">
        <f t="shared" si="1"/>
        <v>1569491.6500000213</v>
      </c>
      <c r="K25" s="35">
        <f t="shared" si="1"/>
        <v>95612</v>
      </c>
      <c r="L25" s="35">
        <f t="shared" si="1"/>
        <v>107</v>
      </c>
      <c r="M25" s="35">
        <f t="shared" si="1"/>
        <v>385</v>
      </c>
      <c r="N25" s="35">
        <f t="shared" si="1"/>
        <v>33861</v>
      </c>
    </row>
    <row r="27" spans="1:14" x14ac:dyDescent="0.35">
      <c r="A27" t="s">
        <v>11</v>
      </c>
    </row>
    <row r="28" spans="1:14" x14ac:dyDescent="0.35">
      <c r="A28" t="s">
        <v>50</v>
      </c>
    </row>
    <row r="30" spans="1:14" x14ac:dyDescent="0.35">
      <c r="A30" s="43" t="s">
        <v>18</v>
      </c>
    </row>
    <row r="31" spans="1:14" x14ac:dyDescent="0.35">
      <c r="A31" s="43"/>
    </row>
    <row r="32" spans="1:14" x14ac:dyDescent="0.35">
      <c r="A32" s="43" t="s">
        <v>93</v>
      </c>
    </row>
    <row r="33" spans="1:1" x14ac:dyDescent="0.35">
      <c r="A33" t="s">
        <v>96</v>
      </c>
    </row>
    <row r="35" spans="1:1" x14ac:dyDescent="0.35">
      <c r="A35" t="s">
        <v>55</v>
      </c>
    </row>
    <row r="36" spans="1:1" x14ac:dyDescent="0.35">
      <c r="A36" t="s">
        <v>56</v>
      </c>
    </row>
    <row r="37" spans="1:1" x14ac:dyDescent="0.35">
      <c r="A37" s="17" t="s">
        <v>57</v>
      </c>
    </row>
    <row r="39" spans="1:1" x14ac:dyDescent="0.35">
      <c r="A39" s="25" t="s">
        <v>111</v>
      </c>
    </row>
  </sheetData>
  <mergeCells count="14">
    <mergeCell ref="C2:N2"/>
    <mergeCell ref="K3:N3"/>
    <mergeCell ref="C15:N15"/>
    <mergeCell ref="K16:N16"/>
    <mergeCell ref="B3:B4"/>
    <mergeCell ref="C3:C4"/>
    <mergeCell ref="D3:D4"/>
    <mergeCell ref="E3:E4"/>
    <mergeCell ref="F3:J3"/>
    <mergeCell ref="B16:B17"/>
    <mergeCell ref="C16:C17"/>
    <mergeCell ref="D16:D17"/>
    <mergeCell ref="E16:E17"/>
    <mergeCell ref="F16:J16"/>
  </mergeCells>
  <hyperlinks>
    <hyperlink ref="A37" r:id="rId1" xr:uid="{00000000-0004-0000-09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38"/>
  <sheetViews>
    <sheetView zoomScaleNormal="100" workbookViewId="0">
      <selection activeCell="T26" sqref="T26"/>
    </sheetView>
  </sheetViews>
  <sheetFormatPr defaultRowHeight="14.5" x14ac:dyDescent="0.35"/>
  <cols>
    <col min="1" max="1" width="6.54296875" customWidth="1"/>
    <col min="2" max="2" width="42" customWidth="1"/>
    <col min="3" max="3" width="12.08984375" bestFit="1" customWidth="1"/>
    <col min="4" max="4" width="13.08984375" bestFit="1" customWidth="1"/>
    <col min="5" max="5" width="19.08984375" bestFit="1" customWidth="1"/>
    <col min="6" max="6" width="16" bestFit="1" customWidth="1"/>
    <col min="7" max="7" width="14.54296875" bestFit="1" customWidth="1"/>
    <col min="8" max="8" width="15.6328125" bestFit="1" customWidth="1"/>
    <col min="9" max="9" width="16.6328125" bestFit="1" customWidth="1"/>
    <col min="10" max="10" width="15.6328125" bestFit="1" customWidth="1"/>
    <col min="11" max="11" width="13.54296875" bestFit="1" customWidth="1"/>
    <col min="12" max="12" width="14.453125" bestFit="1" customWidth="1"/>
    <col min="13" max="13" width="11.6328125" bestFit="1" customWidth="1"/>
    <col min="14" max="14" width="12.54296875" customWidth="1"/>
  </cols>
  <sheetData>
    <row r="1" spans="1:14" x14ac:dyDescent="0.35">
      <c r="A1" s="14" t="s">
        <v>116</v>
      </c>
    </row>
    <row r="2" spans="1:14" x14ac:dyDescent="0.35">
      <c r="C2" s="84" t="s">
        <v>143</v>
      </c>
      <c r="D2" s="85"/>
      <c r="E2" s="85"/>
      <c r="F2" s="85"/>
      <c r="G2" s="85"/>
      <c r="H2" s="85"/>
      <c r="I2" s="85"/>
      <c r="J2" s="85"/>
      <c r="K2" s="85"/>
      <c r="L2" s="85"/>
      <c r="M2" s="85"/>
      <c r="N2" s="85"/>
    </row>
    <row r="3" spans="1:14" ht="14.25" customHeight="1" x14ac:dyDescent="0.35">
      <c r="B3" s="81" t="s">
        <v>127</v>
      </c>
      <c r="C3" s="83" t="s">
        <v>3</v>
      </c>
      <c r="D3" s="83" t="s">
        <v>0</v>
      </c>
      <c r="E3" s="83" t="s">
        <v>130</v>
      </c>
      <c r="F3" s="83" t="s">
        <v>131</v>
      </c>
      <c r="G3" s="83"/>
      <c r="H3" s="83"/>
      <c r="I3" s="83"/>
      <c r="J3" s="83"/>
      <c r="K3" s="80" t="s">
        <v>47</v>
      </c>
      <c r="L3" s="80"/>
      <c r="M3" s="80"/>
      <c r="N3" s="80"/>
    </row>
    <row r="4" spans="1:14" ht="43.5" x14ac:dyDescent="0.35">
      <c r="B4" s="82"/>
      <c r="C4" s="81"/>
      <c r="D4" s="81"/>
      <c r="E4" s="81"/>
      <c r="F4" s="16" t="s">
        <v>52</v>
      </c>
      <c r="G4" s="16" t="s">
        <v>53</v>
      </c>
      <c r="H4" s="16" t="s">
        <v>51</v>
      </c>
      <c r="I4" s="16" t="s">
        <v>54</v>
      </c>
      <c r="J4" s="16" t="s">
        <v>117</v>
      </c>
      <c r="K4" s="2" t="s">
        <v>2</v>
      </c>
      <c r="L4" s="2" t="s">
        <v>1</v>
      </c>
      <c r="M4" s="2" t="s">
        <v>115</v>
      </c>
      <c r="N4" s="18" t="s">
        <v>58</v>
      </c>
    </row>
    <row r="5" spans="1:14" x14ac:dyDescent="0.35">
      <c r="A5" s="5" t="s">
        <v>4</v>
      </c>
      <c r="B5" s="3" t="s">
        <v>19</v>
      </c>
      <c r="C5" s="32"/>
      <c r="D5" s="27"/>
      <c r="E5" s="30"/>
      <c r="F5" s="30"/>
      <c r="G5" s="30"/>
      <c r="H5" s="30"/>
      <c r="I5" s="30"/>
      <c r="J5" s="30"/>
      <c r="K5" s="27"/>
      <c r="L5" s="27"/>
      <c r="M5" s="27"/>
      <c r="N5" s="28"/>
    </row>
    <row r="6" spans="1:14" x14ac:dyDescent="0.35">
      <c r="A6" s="5" t="s">
        <v>5</v>
      </c>
      <c r="B6" s="4" t="s">
        <v>20</v>
      </c>
      <c r="C6" s="32"/>
      <c r="D6" s="27"/>
      <c r="E6" s="30"/>
      <c r="F6" s="30"/>
      <c r="G6" s="30"/>
      <c r="H6" s="30"/>
      <c r="I6" s="30"/>
      <c r="J6" s="30"/>
      <c r="K6" s="27"/>
      <c r="L6" s="27"/>
      <c r="M6" s="27"/>
      <c r="N6" s="28"/>
    </row>
    <row r="7" spans="1:14" x14ac:dyDescent="0.35">
      <c r="A7" s="5" t="s">
        <v>6</v>
      </c>
      <c r="B7" s="4" t="s">
        <v>21</v>
      </c>
      <c r="C7" s="33"/>
      <c r="D7" s="29"/>
      <c r="E7" s="31"/>
      <c r="F7" s="31"/>
      <c r="G7" s="31"/>
      <c r="H7" s="31"/>
      <c r="I7" s="31"/>
      <c r="J7" s="31"/>
      <c r="K7" s="29"/>
      <c r="L7" s="29"/>
      <c r="M7" s="29"/>
      <c r="N7" s="29"/>
    </row>
    <row r="8" spans="1:14" x14ac:dyDescent="0.35">
      <c r="A8" s="5" t="s">
        <v>7</v>
      </c>
      <c r="B8" s="4" t="s">
        <v>22</v>
      </c>
      <c r="C8" s="33"/>
      <c r="D8" s="29"/>
      <c r="E8" s="31"/>
      <c r="F8" s="31"/>
      <c r="G8" s="31"/>
      <c r="H8" s="31"/>
      <c r="I8" s="31"/>
      <c r="J8" s="31"/>
      <c r="K8" s="29"/>
      <c r="L8" s="29"/>
      <c r="M8" s="29"/>
      <c r="N8" s="29"/>
    </row>
    <row r="9" spans="1:14" x14ac:dyDescent="0.35">
      <c r="A9" s="5" t="s">
        <v>8</v>
      </c>
      <c r="B9" s="4" t="s">
        <v>23</v>
      </c>
      <c r="C9" s="33"/>
      <c r="D9" s="29"/>
      <c r="E9" s="31"/>
      <c r="F9" s="31"/>
      <c r="G9" s="31"/>
      <c r="H9" s="31"/>
      <c r="I9" s="31"/>
      <c r="J9" s="31"/>
      <c r="K9" s="29"/>
      <c r="L9" s="29"/>
      <c r="M9" s="29"/>
      <c r="N9" s="29"/>
    </row>
    <row r="10" spans="1:14" x14ac:dyDescent="0.35">
      <c r="A10" s="5" t="s">
        <v>9</v>
      </c>
      <c r="B10" s="1" t="s">
        <v>17</v>
      </c>
      <c r="C10" s="33">
        <v>28</v>
      </c>
      <c r="D10" s="29">
        <v>323</v>
      </c>
      <c r="E10" s="54">
        <v>1182971.4199999992</v>
      </c>
      <c r="F10" s="51">
        <v>501730.37000000011</v>
      </c>
      <c r="G10" s="51">
        <v>10283.899999999998</v>
      </c>
      <c r="H10" s="51">
        <v>188404.50999999998</v>
      </c>
      <c r="I10" s="51">
        <v>330995.55</v>
      </c>
      <c r="J10" s="51">
        <v>151557.08999999991</v>
      </c>
      <c r="K10" s="57">
        <v>2908</v>
      </c>
      <c r="L10" s="29">
        <v>42</v>
      </c>
      <c r="M10" s="29">
        <v>215</v>
      </c>
      <c r="N10" s="29">
        <v>997</v>
      </c>
    </row>
    <row r="11" spans="1:14" x14ac:dyDescent="0.35">
      <c r="A11" s="5" t="s">
        <v>10</v>
      </c>
      <c r="B11" s="1" t="s">
        <v>195</v>
      </c>
      <c r="C11" s="33">
        <f>C12-C10</f>
        <v>19</v>
      </c>
      <c r="D11" s="29"/>
      <c r="E11" s="31"/>
      <c r="F11" s="31"/>
      <c r="G11" s="31"/>
      <c r="H11" s="31"/>
      <c r="I11" s="31"/>
      <c r="J11" s="31"/>
      <c r="K11" s="29"/>
      <c r="L11" s="29"/>
      <c r="M11" s="29"/>
      <c r="N11" s="29"/>
    </row>
    <row r="12" spans="1:14" x14ac:dyDescent="0.35">
      <c r="A12" s="7" t="s">
        <v>196</v>
      </c>
      <c r="B12" s="13" t="s">
        <v>199</v>
      </c>
      <c r="C12" s="34">
        <v>47</v>
      </c>
      <c r="D12" s="35">
        <f>D10</f>
        <v>323</v>
      </c>
      <c r="E12" s="35">
        <f t="shared" ref="E12:N12" si="0">E10</f>
        <v>1182971.4199999992</v>
      </c>
      <c r="F12" s="35">
        <f t="shared" si="0"/>
        <v>501730.37000000011</v>
      </c>
      <c r="G12" s="35">
        <f t="shared" si="0"/>
        <v>10283.899999999998</v>
      </c>
      <c r="H12" s="35">
        <f t="shared" si="0"/>
        <v>188404.50999999998</v>
      </c>
      <c r="I12" s="35">
        <f t="shared" si="0"/>
        <v>330995.55</v>
      </c>
      <c r="J12" s="35">
        <f t="shared" si="0"/>
        <v>151557.08999999991</v>
      </c>
      <c r="K12" s="35">
        <f t="shared" si="0"/>
        <v>2908</v>
      </c>
      <c r="L12" s="35">
        <f t="shared" si="0"/>
        <v>42</v>
      </c>
      <c r="M12" s="35">
        <f t="shared" si="0"/>
        <v>215</v>
      </c>
      <c r="N12" s="35">
        <f t="shared" si="0"/>
        <v>997</v>
      </c>
    </row>
    <row r="13" spans="1:14" x14ac:dyDescent="0.35">
      <c r="A13" s="9"/>
      <c r="B13" s="6"/>
      <c r="C13" s="6"/>
      <c r="D13" s="6"/>
      <c r="E13" s="6"/>
      <c r="F13" s="6"/>
      <c r="G13" s="6"/>
      <c r="H13" s="6"/>
      <c r="I13" s="6"/>
      <c r="J13" s="6"/>
      <c r="K13" s="6"/>
      <c r="L13" s="6"/>
      <c r="M13" s="6"/>
    </row>
    <row r="14" spans="1:14" x14ac:dyDescent="0.35">
      <c r="C14" s="84" t="s">
        <v>144</v>
      </c>
      <c r="D14" s="85"/>
      <c r="E14" s="85"/>
      <c r="F14" s="85"/>
      <c r="G14" s="85"/>
      <c r="H14" s="85"/>
      <c r="I14" s="85"/>
      <c r="J14" s="85"/>
      <c r="K14" s="85"/>
      <c r="L14" s="85"/>
      <c r="M14" s="85"/>
      <c r="N14" s="85"/>
    </row>
    <row r="15" spans="1:14" ht="14.25" customHeight="1" x14ac:dyDescent="0.35">
      <c r="B15" s="81" t="s">
        <v>127</v>
      </c>
      <c r="C15" s="83" t="s">
        <v>3</v>
      </c>
      <c r="D15" s="83" t="s">
        <v>0</v>
      </c>
      <c r="E15" s="83" t="s">
        <v>130</v>
      </c>
      <c r="F15" s="83" t="s">
        <v>131</v>
      </c>
      <c r="G15" s="83"/>
      <c r="H15" s="83"/>
      <c r="I15" s="83"/>
      <c r="J15" s="83"/>
      <c r="K15" s="80" t="s">
        <v>47</v>
      </c>
      <c r="L15" s="80"/>
      <c r="M15" s="80"/>
      <c r="N15" s="80"/>
    </row>
    <row r="16" spans="1:14" ht="43.5" x14ac:dyDescent="0.35">
      <c r="B16" s="82"/>
      <c r="C16" s="81"/>
      <c r="D16" s="81"/>
      <c r="E16" s="81"/>
      <c r="F16" s="16" t="s">
        <v>52</v>
      </c>
      <c r="G16" s="16" t="s">
        <v>53</v>
      </c>
      <c r="H16" s="16" t="s">
        <v>51</v>
      </c>
      <c r="I16" s="16" t="s">
        <v>54</v>
      </c>
      <c r="J16" s="16" t="s">
        <v>117</v>
      </c>
      <c r="K16" s="2" t="s">
        <v>2</v>
      </c>
      <c r="L16" s="2" t="s">
        <v>1</v>
      </c>
      <c r="M16" s="2" t="s">
        <v>115</v>
      </c>
      <c r="N16" s="18" t="s">
        <v>58</v>
      </c>
    </row>
    <row r="17" spans="1:14" x14ac:dyDescent="0.35">
      <c r="A17" s="5" t="s">
        <v>4</v>
      </c>
      <c r="B17" s="3" t="s">
        <v>19</v>
      </c>
      <c r="C17" s="32"/>
      <c r="D17" s="27"/>
      <c r="E17" s="30"/>
      <c r="F17" s="30"/>
      <c r="G17" s="30"/>
      <c r="H17" s="30"/>
      <c r="I17" s="30"/>
      <c r="J17" s="30"/>
      <c r="K17" s="27"/>
      <c r="L17" s="27"/>
      <c r="M17" s="27"/>
      <c r="N17" s="28"/>
    </row>
    <row r="18" spans="1:14" x14ac:dyDescent="0.35">
      <c r="A18" s="5" t="s">
        <v>5</v>
      </c>
      <c r="B18" s="4" t="s">
        <v>20</v>
      </c>
      <c r="C18" s="32"/>
      <c r="D18" s="27"/>
      <c r="E18" s="30"/>
      <c r="F18" s="30"/>
      <c r="G18" s="30"/>
      <c r="H18" s="30"/>
      <c r="I18" s="30"/>
      <c r="J18" s="30"/>
      <c r="K18" s="27"/>
      <c r="L18" s="27"/>
      <c r="M18" s="27"/>
      <c r="N18" s="28"/>
    </row>
    <row r="19" spans="1:14" x14ac:dyDescent="0.35">
      <c r="A19" s="5" t="s">
        <v>6</v>
      </c>
      <c r="B19" s="4" t="s">
        <v>21</v>
      </c>
      <c r="C19" s="33"/>
      <c r="D19" s="29"/>
      <c r="E19" s="31"/>
      <c r="F19" s="31"/>
      <c r="G19" s="31"/>
      <c r="H19" s="31"/>
      <c r="I19" s="31"/>
      <c r="J19" s="31"/>
      <c r="K19" s="29"/>
      <c r="L19" s="29"/>
      <c r="M19" s="29"/>
      <c r="N19" s="29"/>
    </row>
    <row r="20" spans="1:14" x14ac:dyDescent="0.35">
      <c r="A20" s="5" t="s">
        <v>7</v>
      </c>
      <c r="B20" s="4" t="s">
        <v>22</v>
      </c>
      <c r="C20" s="33"/>
      <c r="D20" s="29"/>
      <c r="E20" s="31"/>
      <c r="F20" s="31"/>
      <c r="G20" s="31"/>
      <c r="H20" s="31"/>
      <c r="I20" s="31"/>
      <c r="J20" s="31"/>
      <c r="K20" s="29"/>
      <c r="L20" s="29"/>
      <c r="M20" s="29"/>
      <c r="N20" s="29"/>
    </row>
    <row r="21" spans="1:14" x14ac:dyDescent="0.35">
      <c r="A21" s="5" t="s">
        <v>8</v>
      </c>
      <c r="B21" s="4" t="s">
        <v>23</v>
      </c>
      <c r="C21" s="33"/>
      <c r="D21" s="29"/>
      <c r="E21" s="31"/>
      <c r="F21" s="31"/>
      <c r="G21" s="31"/>
      <c r="H21" s="31"/>
      <c r="I21" s="31"/>
      <c r="J21" s="31"/>
      <c r="K21" s="29"/>
      <c r="L21" s="29"/>
      <c r="M21" s="29"/>
      <c r="N21" s="29"/>
    </row>
    <row r="22" spans="1:14" x14ac:dyDescent="0.35">
      <c r="A22" s="5" t="s">
        <v>9</v>
      </c>
      <c r="B22" s="1" t="s">
        <v>17</v>
      </c>
      <c r="C22" s="33">
        <v>125</v>
      </c>
      <c r="D22" s="29">
        <v>1383</v>
      </c>
      <c r="E22" s="54">
        <v>660920.02</v>
      </c>
      <c r="F22" s="51">
        <v>103789.55</v>
      </c>
      <c r="G22" s="51">
        <v>8131.94</v>
      </c>
      <c r="H22" s="51">
        <v>310373.1399999999</v>
      </c>
      <c r="I22" s="51">
        <v>85200.739999999991</v>
      </c>
      <c r="J22" s="51">
        <v>153424.64999999997</v>
      </c>
      <c r="K22" s="57">
        <v>5564</v>
      </c>
      <c r="L22" s="29">
        <v>18</v>
      </c>
      <c r="M22" s="29">
        <v>52</v>
      </c>
      <c r="N22" s="29">
        <v>1832</v>
      </c>
    </row>
    <row r="23" spans="1:14" x14ac:dyDescent="0.35">
      <c r="A23" s="5" t="s">
        <v>10</v>
      </c>
      <c r="B23" s="1" t="s">
        <v>195</v>
      </c>
      <c r="C23" s="33">
        <f>C24-C22</f>
        <v>119</v>
      </c>
      <c r="D23" s="29"/>
      <c r="E23" s="31"/>
      <c r="F23" s="31"/>
      <c r="G23" s="31"/>
      <c r="H23" s="31"/>
      <c r="I23" s="31"/>
      <c r="J23" s="31"/>
      <c r="K23" s="29"/>
      <c r="L23" s="29"/>
      <c r="M23" s="29"/>
      <c r="N23" s="29"/>
    </row>
    <row r="24" spans="1:14" x14ac:dyDescent="0.35">
      <c r="A24" s="7" t="s">
        <v>196</v>
      </c>
      <c r="B24" s="13" t="s">
        <v>199</v>
      </c>
      <c r="C24" s="34">
        <v>244</v>
      </c>
      <c r="D24" s="35">
        <f>D22</f>
        <v>1383</v>
      </c>
      <c r="E24" s="35">
        <f t="shared" ref="E24:N24" si="1">E22</f>
        <v>660920.02</v>
      </c>
      <c r="F24" s="35">
        <f t="shared" si="1"/>
        <v>103789.55</v>
      </c>
      <c r="G24" s="35">
        <f t="shared" si="1"/>
        <v>8131.94</v>
      </c>
      <c r="H24" s="35">
        <f t="shared" si="1"/>
        <v>310373.1399999999</v>
      </c>
      <c r="I24" s="35">
        <f t="shared" si="1"/>
        <v>85200.739999999991</v>
      </c>
      <c r="J24" s="35">
        <f t="shared" si="1"/>
        <v>153424.64999999997</v>
      </c>
      <c r="K24" s="35">
        <f t="shared" si="1"/>
        <v>5564</v>
      </c>
      <c r="L24" s="35">
        <f t="shared" si="1"/>
        <v>18</v>
      </c>
      <c r="M24" s="35">
        <f t="shared" si="1"/>
        <v>52</v>
      </c>
      <c r="N24" s="35">
        <f t="shared" si="1"/>
        <v>1832</v>
      </c>
    </row>
    <row r="26" spans="1:14" x14ac:dyDescent="0.35">
      <c r="A26" t="s">
        <v>11</v>
      </c>
    </row>
    <row r="27" spans="1:14" x14ac:dyDescent="0.35">
      <c r="A27" t="s">
        <v>50</v>
      </c>
    </row>
    <row r="29" spans="1:14" x14ac:dyDescent="0.35">
      <c r="A29" s="43" t="s">
        <v>18</v>
      </c>
    </row>
    <row r="31" spans="1:14" x14ac:dyDescent="0.35">
      <c r="A31" s="43" t="s">
        <v>94</v>
      </c>
    </row>
    <row r="32" spans="1:14" x14ac:dyDescent="0.35">
      <c r="A32" t="s">
        <v>132</v>
      </c>
    </row>
    <row r="34" spans="1:1" x14ac:dyDescent="0.35">
      <c r="A34" t="s">
        <v>55</v>
      </c>
    </row>
    <row r="35" spans="1:1" x14ac:dyDescent="0.35">
      <c r="A35" t="s">
        <v>56</v>
      </c>
    </row>
    <row r="36" spans="1:1" x14ac:dyDescent="0.35">
      <c r="A36" s="17" t="s">
        <v>57</v>
      </c>
    </row>
    <row r="38" spans="1:1" x14ac:dyDescent="0.35">
      <c r="A38" s="25" t="s">
        <v>111</v>
      </c>
    </row>
  </sheetData>
  <mergeCells count="14">
    <mergeCell ref="C2:N2"/>
    <mergeCell ref="K3:N3"/>
    <mergeCell ref="B15:B16"/>
    <mergeCell ref="C15:C16"/>
    <mergeCell ref="D15:D16"/>
    <mergeCell ref="E15:E16"/>
    <mergeCell ref="F15:J15"/>
    <mergeCell ref="C14:N14"/>
    <mergeCell ref="K15:N15"/>
    <mergeCell ref="B3:B4"/>
    <mergeCell ref="C3:C4"/>
    <mergeCell ref="D3:D4"/>
    <mergeCell ref="E3:E4"/>
    <mergeCell ref="F3:J3"/>
  </mergeCells>
  <hyperlinks>
    <hyperlink ref="A36"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38"/>
  <sheetViews>
    <sheetView zoomScale="90" zoomScaleNormal="90" workbookViewId="0">
      <selection activeCell="H30" sqref="H30"/>
    </sheetView>
  </sheetViews>
  <sheetFormatPr defaultRowHeight="14.5" x14ac:dyDescent="0.35"/>
  <cols>
    <col min="1" max="1" width="6.54296875" customWidth="1"/>
    <col min="2" max="2" width="42" customWidth="1"/>
    <col min="3" max="3" width="12.08984375" bestFit="1" customWidth="1"/>
    <col min="4" max="4" width="11" bestFit="1" customWidth="1"/>
    <col min="5" max="5" width="18.08984375" bestFit="1" customWidth="1"/>
    <col min="6" max="6" width="15" bestFit="1" customWidth="1"/>
    <col min="7" max="7" width="13.90625" bestFit="1" customWidth="1"/>
    <col min="8" max="9" width="15.6328125" bestFit="1" customWidth="1"/>
    <col min="10" max="10" width="15" bestFit="1" customWidth="1"/>
    <col min="11" max="11" width="13.54296875" bestFit="1" customWidth="1"/>
    <col min="12" max="12" width="14.453125" bestFit="1" customWidth="1"/>
    <col min="13" max="13" width="11.6328125" bestFit="1" customWidth="1"/>
    <col min="14" max="14" width="13.08984375" bestFit="1" customWidth="1"/>
  </cols>
  <sheetData>
    <row r="1" spans="1:14" x14ac:dyDescent="0.35">
      <c r="A1" s="14" t="s">
        <v>116</v>
      </c>
    </row>
    <row r="2" spans="1:14" x14ac:dyDescent="0.35">
      <c r="C2" s="84" t="s">
        <v>145</v>
      </c>
      <c r="D2" s="85"/>
      <c r="E2" s="85"/>
      <c r="F2" s="85"/>
      <c r="G2" s="85"/>
      <c r="H2" s="85"/>
      <c r="I2" s="85"/>
      <c r="J2" s="85"/>
      <c r="K2" s="85"/>
      <c r="L2" s="85"/>
      <c r="M2" s="85"/>
      <c r="N2" s="85"/>
    </row>
    <row r="3" spans="1:14" ht="14.25" customHeight="1" x14ac:dyDescent="0.35">
      <c r="B3" s="81" t="s">
        <v>128</v>
      </c>
      <c r="C3" s="83" t="s">
        <v>109</v>
      </c>
      <c r="D3" s="83" t="s">
        <v>0</v>
      </c>
      <c r="E3" s="83" t="s">
        <v>130</v>
      </c>
      <c r="F3" s="83" t="s">
        <v>131</v>
      </c>
      <c r="G3" s="83"/>
      <c r="H3" s="83"/>
      <c r="I3" s="83"/>
      <c r="J3" s="83"/>
      <c r="K3" s="80" t="s">
        <v>47</v>
      </c>
      <c r="L3" s="80"/>
      <c r="M3" s="80"/>
      <c r="N3" s="80"/>
    </row>
    <row r="4" spans="1:14" ht="43.5" x14ac:dyDescent="0.35">
      <c r="B4" s="82"/>
      <c r="C4" s="81"/>
      <c r="D4" s="81"/>
      <c r="E4" s="81"/>
      <c r="F4" s="16" t="s">
        <v>52</v>
      </c>
      <c r="G4" s="16" t="s">
        <v>53</v>
      </c>
      <c r="H4" s="16" t="s">
        <v>51</v>
      </c>
      <c r="I4" s="16" t="s">
        <v>54</v>
      </c>
      <c r="J4" s="16" t="s">
        <v>117</v>
      </c>
      <c r="K4" s="2" t="s">
        <v>2</v>
      </c>
      <c r="L4" s="2" t="s">
        <v>1</v>
      </c>
      <c r="M4" s="2" t="s">
        <v>115</v>
      </c>
      <c r="N4" s="18" t="s">
        <v>58</v>
      </c>
    </row>
    <row r="5" spans="1:14" x14ac:dyDescent="0.35">
      <c r="A5" s="5" t="s">
        <v>4</v>
      </c>
      <c r="B5" s="3" t="s">
        <v>19</v>
      </c>
      <c r="C5" s="32"/>
      <c r="D5" s="27"/>
      <c r="E5" s="30"/>
      <c r="F5" s="30"/>
      <c r="G5" s="30"/>
      <c r="H5" s="30"/>
      <c r="I5" s="30"/>
      <c r="J5" s="30"/>
      <c r="K5" s="27"/>
      <c r="L5" s="27"/>
      <c r="M5" s="27"/>
      <c r="N5" s="28"/>
    </row>
    <row r="6" spans="1:14" x14ac:dyDescent="0.35">
      <c r="A6" s="5" t="s">
        <v>5</v>
      </c>
      <c r="B6" s="4" t="s">
        <v>20</v>
      </c>
      <c r="C6" s="32"/>
      <c r="D6" s="27"/>
      <c r="E6" s="30"/>
      <c r="F6" s="30"/>
      <c r="G6" s="30"/>
      <c r="H6" s="30"/>
      <c r="I6" s="30"/>
      <c r="J6" s="30"/>
      <c r="K6" s="27"/>
      <c r="L6" s="27"/>
      <c r="M6" s="27"/>
      <c r="N6" s="28"/>
    </row>
    <row r="7" spans="1:14" x14ac:dyDescent="0.35">
      <c r="A7" s="5" t="s">
        <v>6</v>
      </c>
      <c r="B7" s="4" t="s">
        <v>21</v>
      </c>
      <c r="C7" s="33"/>
      <c r="D7" s="29"/>
      <c r="E7" s="31"/>
      <c r="F7" s="31"/>
      <c r="G7" s="31"/>
      <c r="H7" s="31"/>
      <c r="I7" s="31"/>
      <c r="J7" s="31"/>
      <c r="K7" s="29"/>
      <c r="L7" s="29"/>
      <c r="M7" s="29"/>
      <c r="N7" s="29"/>
    </row>
    <row r="8" spans="1:14" x14ac:dyDescent="0.35">
      <c r="A8" s="5" t="s">
        <v>7</v>
      </c>
      <c r="B8" s="4" t="s">
        <v>22</v>
      </c>
      <c r="C8" s="33"/>
      <c r="D8" s="29"/>
      <c r="E8" s="31"/>
      <c r="F8" s="31"/>
      <c r="G8" s="31"/>
      <c r="H8" s="31"/>
      <c r="I8" s="31"/>
      <c r="J8" s="31"/>
      <c r="K8" s="29"/>
      <c r="L8" s="29"/>
      <c r="M8" s="29"/>
      <c r="N8" s="29"/>
    </row>
    <row r="9" spans="1:14" x14ac:dyDescent="0.35">
      <c r="A9" s="5" t="s">
        <v>8</v>
      </c>
      <c r="B9" s="4" t="s">
        <v>23</v>
      </c>
      <c r="C9" s="33"/>
      <c r="D9" s="29"/>
      <c r="E9" s="31"/>
      <c r="F9" s="31"/>
      <c r="G9" s="31"/>
      <c r="H9" s="31"/>
      <c r="I9" s="31"/>
      <c r="J9" s="31"/>
      <c r="K9" s="29"/>
      <c r="L9" s="29"/>
      <c r="M9" s="29"/>
      <c r="N9" s="29"/>
    </row>
    <row r="10" spans="1:14" x14ac:dyDescent="0.35">
      <c r="A10" s="5" t="s">
        <v>9</v>
      </c>
      <c r="B10" s="1" t="s">
        <v>17</v>
      </c>
      <c r="C10" s="33">
        <v>2</v>
      </c>
      <c r="D10" s="29">
        <v>24</v>
      </c>
      <c r="E10" s="54">
        <v>53293.66</v>
      </c>
      <c r="F10" s="31"/>
      <c r="G10" s="51">
        <v>2933.85</v>
      </c>
      <c r="H10" s="51">
        <v>35481.61</v>
      </c>
      <c r="I10" s="51">
        <v>9356.26</v>
      </c>
      <c r="J10" s="51">
        <v>5521.94</v>
      </c>
      <c r="K10" s="29">
        <v>259</v>
      </c>
      <c r="L10" s="29"/>
      <c r="M10" s="29"/>
      <c r="N10" s="29">
        <v>55</v>
      </c>
    </row>
    <row r="11" spans="1:14" x14ac:dyDescent="0.35">
      <c r="A11" s="5" t="s">
        <v>10</v>
      </c>
      <c r="B11" s="1" t="s">
        <v>195</v>
      </c>
      <c r="C11" s="33">
        <f>C12-C10</f>
        <v>16</v>
      </c>
      <c r="D11" s="29"/>
      <c r="E11" s="31"/>
      <c r="F11" s="31"/>
      <c r="G11" s="31"/>
      <c r="H11" s="31"/>
      <c r="I11" s="31"/>
      <c r="J11" s="31"/>
      <c r="K11" s="29"/>
      <c r="L11" s="29"/>
      <c r="M11" s="29"/>
      <c r="N11" s="29"/>
    </row>
    <row r="12" spans="1:14" x14ac:dyDescent="0.35">
      <c r="A12" s="7" t="s">
        <v>196</v>
      </c>
      <c r="B12" s="13" t="s">
        <v>200</v>
      </c>
      <c r="C12" s="34">
        <v>18</v>
      </c>
      <c r="D12" s="35">
        <f>D10</f>
        <v>24</v>
      </c>
      <c r="E12" s="35">
        <f t="shared" ref="E12:N12" si="0">E10</f>
        <v>53293.66</v>
      </c>
      <c r="F12" s="35">
        <f t="shared" si="0"/>
        <v>0</v>
      </c>
      <c r="G12" s="35">
        <f t="shared" si="0"/>
        <v>2933.85</v>
      </c>
      <c r="H12" s="35">
        <f t="shared" si="0"/>
        <v>35481.61</v>
      </c>
      <c r="I12" s="35">
        <f t="shared" si="0"/>
        <v>9356.26</v>
      </c>
      <c r="J12" s="35">
        <f t="shared" si="0"/>
        <v>5521.94</v>
      </c>
      <c r="K12" s="35">
        <f t="shared" si="0"/>
        <v>259</v>
      </c>
      <c r="L12" s="35">
        <f t="shared" si="0"/>
        <v>0</v>
      </c>
      <c r="M12" s="35">
        <f t="shared" si="0"/>
        <v>0</v>
      </c>
      <c r="N12" s="35">
        <f t="shared" si="0"/>
        <v>55</v>
      </c>
    </row>
    <row r="13" spans="1:14" x14ac:dyDescent="0.35">
      <c r="A13" s="9"/>
      <c r="B13" s="6"/>
      <c r="C13" s="6"/>
      <c r="D13" s="6"/>
      <c r="E13" s="6"/>
      <c r="F13" s="6"/>
      <c r="G13" s="6"/>
      <c r="H13" s="6"/>
      <c r="I13" s="6"/>
      <c r="J13" s="6"/>
      <c r="K13" s="6"/>
      <c r="L13" s="6"/>
      <c r="M13" s="6"/>
    </row>
    <row r="14" spans="1:14" x14ac:dyDescent="0.35">
      <c r="C14" s="84" t="s">
        <v>146</v>
      </c>
      <c r="D14" s="85"/>
      <c r="E14" s="85"/>
      <c r="F14" s="85"/>
      <c r="G14" s="85"/>
      <c r="H14" s="85"/>
      <c r="I14" s="85"/>
      <c r="J14" s="85"/>
      <c r="K14" s="85"/>
      <c r="L14" s="85"/>
      <c r="M14" s="85"/>
      <c r="N14" s="85"/>
    </row>
    <row r="15" spans="1:14" ht="14.25" customHeight="1" x14ac:dyDescent="0.35">
      <c r="B15" s="81" t="s">
        <v>128</v>
      </c>
      <c r="C15" s="83" t="s">
        <v>109</v>
      </c>
      <c r="D15" s="83" t="s">
        <v>0</v>
      </c>
      <c r="E15" s="83" t="s">
        <v>130</v>
      </c>
      <c r="F15" s="83" t="s">
        <v>131</v>
      </c>
      <c r="G15" s="83"/>
      <c r="H15" s="83"/>
      <c r="I15" s="83"/>
      <c r="J15" s="83"/>
      <c r="K15" s="80" t="s">
        <v>47</v>
      </c>
      <c r="L15" s="80"/>
      <c r="M15" s="80"/>
      <c r="N15" s="80"/>
    </row>
    <row r="16" spans="1:14" ht="43.5" x14ac:dyDescent="0.35">
      <c r="B16" s="82"/>
      <c r="C16" s="81"/>
      <c r="D16" s="81"/>
      <c r="E16" s="81"/>
      <c r="F16" s="16" t="s">
        <v>52</v>
      </c>
      <c r="G16" s="16" t="s">
        <v>53</v>
      </c>
      <c r="H16" s="16" t="s">
        <v>51</v>
      </c>
      <c r="I16" s="16" t="s">
        <v>54</v>
      </c>
      <c r="J16" s="16" t="s">
        <v>117</v>
      </c>
      <c r="K16" s="2" t="s">
        <v>2</v>
      </c>
      <c r="L16" s="2" t="s">
        <v>1</v>
      </c>
      <c r="M16" s="2" t="s">
        <v>115</v>
      </c>
      <c r="N16" s="18" t="s">
        <v>58</v>
      </c>
    </row>
    <row r="17" spans="1:14" x14ac:dyDescent="0.35">
      <c r="A17" s="5" t="s">
        <v>4</v>
      </c>
      <c r="B17" s="3" t="s">
        <v>19</v>
      </c>
      <c r="C17" s="32"/>
      <c r="D17" s="27"/>
      <c r="E17" s="30"/>
      <c r="F17" s="30"/>
      <c r="G17" s="30"/>
      <c r="H17" s="30"/>
      <c r="I17" s="30"/>
      <c r="J17" s="30"/>
      <c r="K17" s="27"/>
      <c r="L17" s="27"/>
      <c r="M17" s="27"/>
      <c r="N17" s="28"/>
    </row>
    <row r="18" spans="1:14" x14ac:dyDescent="0.35">
      <c r="A18" s="5" t="s">
        <v>5</v>
      </c>
      <c r="B18" s="4" t="s">
        <v>20</v>
      </c>
      <c r="C18" s="32"/>
      <c r="D18" s="27"/>
      <c r="E18" s="30"/>
      <c r="F18" s="30"/>
      <c r="G18" s="30"/>
      <c r="H18" s="30"/>
      <c r="I18" s="30"/>
      <c r="J18" s="30"/>
      <c r="K18" s="27"/>
      <c r="L18" s="27"/>
      <c r="M18" s="27"/>
      <c r="N18" s="28"/>
    </row>
    <row r="19" spans="1:14" x14ac:dyDescent="0.35">
      <c r="A19" s="5" t="s">
        <v>6</v>
      </c>
      <c r="B19" s="4" t="s">
        <v>21</v>
      </c>
      <c r="C19" s="33"/>
      <c r="D19" s="29"/>
      <c r="E19" s="31"/>
      <c r="F19" s="31"/>
      <c r="G19" s="31"/>
      <c r="H19" s="31"/>
      <c r="I19" s="31"/>
      <c r="J19" s="31"/>
      <c r="K19" s="29"/>
      <c r="L19" s="29"/>
      <c r="M19" s="29"/>
      <c r="N19" s="29"/>
    </row>
    <row r="20" spans="1:14" x14ac:dyDescent="0.35">
      <c r="A20" s="5" t="s">
        <v>7</v>
      </c>
      <c r="B20" s="4" t="s">
        <v>22</v>
      </c>
      <c r="C20" s="33"/>
      <c r="D20" s="29"/>
      <c r="E20" s="31"/>
      <c r="F20" s="31"/>
      <c r="G20" s="31"/>
      <c r="H20" s="31"/>
      <c r="I20" s="31"/>
      <c r="J20" s="31"/>
      <c r="K20" s="29"/>
      <c r="L20" s="29"/>
      <c r="M20" s="29"/>
      <c r="N20" s="29"/>
    </row>
    <row r="21" spans="1:14" x14ac:dyDescent="0.35">
      <c r="A21" s="5" t="s">
        <v>8</v>
      </c>
      <c r="B21" s="4" t="s">
        <v>23</v>
      </c>
      <c r="C21" s="33"/>
      <c r="D21" s="29"/>
      <c r="E21" s="31"/>
      <c r="F21" s="31"/>
      <c r="G21" s="31"/>
      <c r="H21" s="31"/>
      <c r="I21" s="31"/>
      <c r="J21" s="51"/>
      <c r="K21" s="29"/>
      <c r="L21" s="29"/>
      <c r="M21" s="29"/>
      <c r="N21" s="29"/>
    </row>
    <row r="22" spans="1:14" x14ac:dyDescent="0.35">
      <c r="A22" s="5" t="s">
        <v>9</v>
      </c>
      <c r="B22" s="1" t="s">
        <v>17</v>
      </c>
      <c r="C22" s="33">
        <v>88</v>
      </c>
      <c r="D22" s="29">
        <v>916</v>
      </c>
      <c r="E22" s="54">
        <v>454295.24999999988</v>
      </c>
      <c r="F22" s="51">
        <v>37046.199999999997</v>
      </c>
      <c r="G22" s="51">
        <v>5928.33</v>
      </c>
      <c r="H22" s="51">
        <v>211553.00000000003</v>
      </c>
      <c r="I22" s="51">
        <v>123525.15000000004</v>
      </c>
      <c r="J22" s="51">
        <v>76242.57000000008</v>
      </c>
      <c r="K22" s="29">
        <v>3957</v>
      </c>
      <c r="L22" s="29">
        <v>5</v>
      </c>
      <c r="M22" s="29">
        <v>12</v>
      </c>
      <c r="N22" s="29">
        <v>1640</v>
      </c>
    </row>
    <row r="23" spans="1:14" x14ac:dyDescent="0.35">
      <c r="A23" s="5" t="s">
        <v>10</v>
      </c>
      <c r="B23" s="1" t="s">
        <v>195</v>
      </c>
      <c r="C23" s="33">
        <f>C24-C22</f>
        <v>46</v>
      </c>
      <c r="D23" s="29"/>
      <c r="E23" s="31"/>
      <c r="F23" s="31"/>
      <c r="G23" s="31"/>
      <c r="H23" s="31"/>
      <c r="I23" s="31"/>
      <c r="J23" s="31"/>
      <c r="K23" s="29"/>
      <c r="L23" s="29"/>
      <c r="M23" s="29"/>
      <c r="N23" s="29"/>
    </row>
    <row r="24" spans="1:14" x14ac:dyDescent="0.35">
      <c r="A24" s="7" t="s">
        <v>196</v>
      </c>
      <c r="B24" s="13" t="s">
        <v>200</v>
      </c>
      <c r="C24" s="34">
        <v>134</v>
      </c>
      <c r="D24" s="35">
        <f>D22</f>
        <v>916</v>
      </c>
      <c r="E24" s="35">
        <f t="shared" ref="E24:N24" si="1">E22</f>
        <v>454295.24999999988</v>
      </c>
      <c r="F24" s="35">
        <f t="shared" si="1"/>
        <v>37046.199999999997</v>
      </c>
      <c r="G24" s="35">
        <f t="shared" si="1"/>
        <v>5928.33</v>
      </c>
      <c r="H24" s="35">
        <f t="shared" si="1"/>
        <v>211553.00000000003</v>
      </c>
      <c r="I24" s="35">
        <f t="shared" si="1"/>
        <v>123525.15000000004</v>
      </c>
      <c r="J24" s="35">
        <f t="shared" si="1"/>
        <v>76242.57000000008</v>
      </c>
      <c r="K24" s="35">
        <f t="shared" si="1"/>
        <v>3957</v>
      </c>
      <c r="L24" s="35">
        <f t="shared" si="1"/>
        <v>5</v>
      </c>
      <c r="M24" s="35">
        <f t="shared" si="1"/>
        <v>12</v>
      </c>
      <c r="N24" s="35">
        <f t="shared" si="1"/>
        <v>1640</v>
      </c>
    </row>
    <row r="26" spans="1:14" x14ac:dyDescent="0.35">
      <c r="A26" t="s">
        <v>11</v>
      </c>
    </row>
    <row r="27" spans="1:14" x14ac:dyDescent="0.35">
      <c r="A27" t="s">
        <v>50</v>
      </c>
    </row>
    <row r="29" spans="1:14" x14ac:dyDescent="0.35">
      <c r="A29" s="43" t="s">
        <v>18</v>
      </c>
    </row>
    <row r="31" spans="1:14" x14ac:dyDescent="0.35">
      <c r="A31" s="43" t="s">
        <v>95</v>
      </c>
    </row>
    <row r="32" spans="1:14" x14ac:dyDescent="0.35">
      <c r="A32" t="s">
        <v>133</v>
      </c>
    </row>
    <row r="34" spans="1:1" x14ac:dyDescent="0.35">
      <c r="A34" t="s">
        <v>55</v>
      </c>
    </row>
    <row r="35" spans="1:1" x14ac:dyDescent="0.35">
      <c r="A35" t="s">
        <v>56</v>
      </c>
    </row>
    <row r="36" spans="1:1" x14ac:dyDescent="0.35">
      <c r="A36" s="17" t="s">
        <v>57</v>
      </c>
    </row>
    <row r="38" spans="1:1" x14ac:dyDescent="0.35">
      <c r="A38" s="25" t="s">
        <v>111</v>
      </c>
    </row>
  </sheetData>
  <mergeCells count="14">
    <mergeCell ref="C2:N2"/>
    <mergeCell ref="B3:B4"/>
    <mergeCell ref="C3:C4"/>
    <mergeCell ref="D3:D4"/>
    <mergeCell ref="E3:E4"/>
    <mergeCell ref="F3:J3"/>
    <mergeCell ref="K3:N3"/>
    <mergeCell ref="C14:N14"/>
    <mergeCell ref="B15:B16"/>
    <mergeCell ref="C15:C16"/>
    <mergeCell ref="D15:D16"/>
    <mergeCell ref="E15:E16"/>
    <mergeCell ref="F15:J15"/>
    <mergeCell ref="K15:N15"/>
  </mergeCells>
  <hyperlinks>
    <hyperlink ref="A36" r:id="rId1"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37"/>
  <sheetViews>
    <sheetView topLeftCell="B1" zoomScaleNormal="100" workbookViewId="0">
      <selection activeCell="M32" sqref="M32"/>
    </sheetView>
  </sheetViews>
  <sheetFormatPr defaultRowHeight="14.5" x14ac:dyDescent="0.35"/>
  <cols>
    <col min="1" max="1" width="6.54296875" customWidth="1"/>
    <col min="2" max="2" width="42" customWidth="1"/>
    <col min="3" max="3" width="12.08984375" bestFit="1" customWidth="1"/>
    <col min="4" max="4" width="13.54296875" bestFit="1" customWidth="1"/>
    <col min="5" max="5" width="20.36328125" bestFit="1" customWidth="1"/>
    <col min="6" max="6" width="18.90625" bestFit="1" customWidth="1"/>
    <col min="7" max="7" width="16" bestFit="1" customWidth="1"/>
    <col min="8" max="8" width="18.54296875" bestFit="1" customWidth="1"/>
    <col min="9" max="9" width="16.6328125" bestFit="1" customWidth="1"/>
    <col min="10" max="10" width="18.90625" bestFit="1" customWidth="1"/>
    <col min="11" max="11" width="15" bestFit="1" customWidth="1"/>
    <col min="12" max="12" width="14.453125" bestFit="1" customWidth="1"/>
    <col min="13" max="13" width="11.6328125" bestFit="1" customWidth="1"/>
    <col min="14" max="14" width="13.54296875" bestFit="1" customWidth="1"/>
  </cols>
  <sheetData>
    <row r="1" spans="1:14" x14ac:dyDescent="0.35">
      <c r="A1" s="14" t="s">
        <v>116</v>
      </c>
    </row>
    <row r="2" spans="1:14" x14ac:dyDescent="0.35">
      <c r="C2" s="84" t="s">
        <v>147</v>
      </c>
      <c r="D2" s="85"/>
      <c r="E2" s="85"/>
      <c r="F2" s="85"/>
      <c r="G2" s="85"/>
      <c r="H2" s="85"/>
      <c r="I2" s="85"/>
      <c r="J2" s="85"/>
      <c r="K2" s="85"/>
      <c r="L2" s="85"/>
      <c r="M2" s="85"/>
      <c r="N2" s="85"/>
    </row>
    <row r="3" spans="1:14" ht="14.25" customHeight="1" x14ac:dyDescent="0.35">
      <c r="B3" s="81" t="s">
        <v>129</v>
      </c>
      <c r="C3" s="83" t="s">
        <v>109</v>
      </c>
      <c r="D3" s="83" t="s">
        <v>0</v>
      </c>
      <c r="E3" s="83" t="s">
        <v>130</v>
      </c>
      <c r="F3" s="83" t="s">
        <v>131</v>
      </c>
      <c r="G3" s="83"/>
      <c r="H3" s="83"/>
      <c r="I3" s="83"/>
      <c r="J3" s="83"/>
      <c r="K3" s="80" t="s">
        <v>47</v>
      </c>
      <c r="L3" s="80"/>
      <c r="M3" s="80"/>
      <c r="N3" s="80"/>
    </row>
    <row r="4" spans="1:14" ht="43.5" x14ac:dyDescent="0.35">
      <c r="B4" s="82"/>
      <c r="C4" s="81"/>
      <c r="D4" s="81"/>
      <c r="E4" s="81"/>
      <c r="F4" s="16" t="s">
        <v>52</v>
      </c>
      <c r="G4" s="16" t="s">
        <v>53</v>
      </c>
      <c r="H4" s="16" t="s">
        <v>51</v>
      </c>
      <c r="I4" s="16" t="s">
        <v>54</v>
      </c>
      <c r="J4" s="16" t="s">
        <v>117</v>
      </c>
      <c r="K4" s="2" t="s">
        <v>2</v>
      </c>
      <c r="L4" s="2" t="s">
        <v>1</v>
      </c>
      <c r="M4" s="2" t="s">
        <v>115</v>
      </c>
      <c r="N4" s="18" t="s">
        <v>58</v>
      </c>
    </row>
    <row r="5" spans="1:14" x14ac:dyDescent="0.35">
      <c r="A5" s="5" t="s">
        <v>4</v>
      </c>
      <c r="B5" s="3" t="s">
        <v>19</v>
      </c>
      <c r="C5" s="32"/>
      <c r="D5" s="27"/>
      <c r="E5" s="30"/>
      <c r="F5" s="30"/>
      <c r="G5" s="30"/>
      <c r="H5" s="30"/>
      <c r="I5" s="30"/>
      <c r="J5" s="30"/>
      <c r="K5" s="27"/>
      <c r="L5" s="27"/>
      <c r="M5" s="27"/>
      <c r="N5" s="28"/>
    </row>
    <row r="6" spans="1:14" x14ac:dyDescent="0.35">
      <c r="A6" s="5" t="s">
        <v>5</v>
      </c>
      <c r="B6" s="4" t="s">
        <v>20</v>
      </c>
      <c r="C6" s="32"/>
      <c r="D6" s="27"/>
      <c r="E6" s="30"/>
      <c r="F6" s="30"/>
      <c r="G6" s="30"/>
      <c r="H6" s="30"/>
      <c r="I6" s="30"/>
      <c r="J6" s="30"/>
      <c r="K6" s="27"/>
      <c r="L6" s="27"/>
      <c r="M6" s="27"/>
      <c r="N6" s="28"/>
    </row>
    <row r="7" spans="1:14" x14ac:dyDescent="0.35">
      <c r="A7" s="5" t="s">
        <v>6</v>
      </c>
      <c r="B7" s="4" t="s">
        <v>21</v>
      </c>
      <c r="C7" s="33"/>
      <c r="D7" s="29"/>
      <c r="E7" s="31"/>
      <c r="F7" s="31"/>
      <c r="G7" s="31"/>
      <c r="H7" s="31"/>
      <c r="I7" s="31"/>
      <c r="J7" s="31"/>
      <c r="K7" s="29"/>
      <c r="L7" s="29"/>
      <c r="M7" s="29"/>
      <c r="N7" s="29"/>
    </row>
    <row r="8" spans="1:14" x14ac:dyDescent="0.35">
      <c r="A8" s="5" t="s">
        <v>7</v>
      </c>
      <c r="B8" s="4" t="s">
        <v>22</v>
      </c>
      <c r="C8" s="33"/>
      <c r="D8" s="29"/>
      <c r="E8" s="31"/>
      <c r="F8" s="31"/>
      <c r="G8" s="31"/>
      <c r="H8" s="31"/>
      <c r="I8" s="31"/>
      <c r="J8" s="31"/>
      <c r="K8" s="29"/>
      <c r="L8" s="29"/>
      <c r="M8" s="29"/>
      <c r="N8" s="29"/>
    </row>
    <row r="9" spans="1:14" x14ac:dyDescent="0.35">
      <c r="A9" s="5" t="s">
        <v>8</v>
      </c>
      <c r="B9" s="4" t="s">
        <v>23</v>
      </c>
      <c r="C9" s="33"/>
      <c r="D9" s="29"/>
      <c r="E9" s="31"/>
      <c r="F9" s="31"/>
      <c r="G9" s="31"/>
      <c r="H9" s="31"/>
      <c r="I9" s="31"/>
      <c r="J9" s="31"/>
      <c r="K9" s="29"/>
      <c r="L9" s="29"/>
      <c r="M9" s="29"/>
      <c r="N9" s="29"/>
    </row>
    <row r="10" spans="1:14" x14ac:dyDescent="0.35">
      <c r="A10" s="5" t="s">
        <v>9</v>
      </c>
      <c r="B10" s="1" t="s">
        <v>17</v>
      </c>
      <c r="C10" s="33">
        <v>136</v>
      </c>
      <c r="D10" s="29">
        <v>1547</v>
      </c>
      <c r="E10" s="54">
        <v>5205678.6600000011</v>
      </c>
      <c r="F10" s="51">
        <v>2279100.54</v>
      </c>
      <c r="G10" s="51">
        <v>117141.47000000003</v>
      </c>
      <c r="H10" s="51">
        <v>869079.45999999985</v>
      </c>
      <c r="I10" s="51">
        <v>976250.2100000002</v>
      </c>
      <c r="J10" s="51">
        <v>964106.98000000033</v>
      </c>
      <c r="K10" s="29">
        <v>11471</v>
      </c>
      <c r="L10" s="29">
        <v>139</v>
      </c>
      <c r="M10" s="29">
        <v>504</v>
      </c>
      <c r="N10" s="29">
        <v>1967</v>
      </c>
    </row>
    <row r="11" spans="1:14" x14ac:dyDescent="0.35">
      <c r="A11" s="5" t="s">
        <v>10</v>
      </c>
      <c r="B11" s="1" t="s">
        <v>195</v>
      </c>
      <c r="C11" s="33">
        <f>C12-C10</f>
        <v>116</v>
      </c>
      <c r="D11" s="29"/>
      <c r="E11" s="31"/>
      <c r="F11" s="31"/>
      <c r="G11" s="31"/>
      <c r="H11" s="31"/>
      <c r="I11" s="31"/>
      <c r="J11" s="31"/>
      <c r="K11" s="29"/>
      <c r="L11" s="29"/>
      <c r="M11" s="29"/>
      <c r="N11" s="29"/>
    </row>
    <row r="12" spans="1:14" x14ac:dyDescent="0.35">
      <c r="A12" s="7" t="s">
        <v>196</v>
      </c>
      <c r="B12" s="13" t="s">
        <v>201</v>
      </c>
      <c r="C12" s="34">
        <v>252</v>
      </c>
      <c r="D12" s="35">
        <f>D10</f>
        <v>1547</v>
      </c>
      <c r="E12" s="35">
        <f t="shared" ref="E12:N12" si="0">E10</f>
        <v>5205678.6600000011</v>
      </c>
      <c r="F12" s="35">
        <f t="shared" si="0"/>
        <v>2279100.54</v>
      </c>
      <c r="G12" s="35">
        <f t="shared" si="0"/>
        <v>117141.47000000003</v>
      </c>
      <c r="H12" s="35">
        <f t="shared" si="0"/>
        <v>869079.45999999985</v>
      </c>
      <c r="I12" s="35">
        <f t="shared" si="0"/>
        <v>976250.2100000002</v>
      </c>
      <c r="J12" s="35">
        <f t="shared" si="0"/>
        <v>964106.98000000033</v>
      </c>
      <c r="K12" s="35">
        <f t="shared" si="0"/>
        <v>11471</v>
      </c>
      <c r="L12" s="35">
        <f t="shared" si="0"/>
        <v>139</v>
      </c>
      <c r="M12" s="35">
        <f t="shared" si="0"/>
        <v>504</v>
      </c>
      <c r="N12" s="35">
        <f t="shared" si="0"/>
        <v>1967</v>
      </c>
    </row>
    <row r="13" spans="1:14" x14ac:dyDescent="0.35">
      <c r="A13" s="9"/>
      <c r="B13" s="6"/>
      <c r="C13" s="6"/>
      <c r="D13" s="6"/>
      <c r="E13" s="6"/>
      <c r="F13" s="6"/>
      <c r="G13" s="6"/>
      <c r="H13" s="6"/>
      <c r="I13" s="6"/>
      <c r="J13" s="6"/>
      <c r="K13" s="6"/>
      <c r="L13" s="6"/>
      <c r="M13" s="6"/>
    </row>
    <row r="14" spans="1:14" x14ac:dyDescent="0.35">
      <c r="C14" s="84" t="s">
        <v>148</v>
      </c>
      <c r="D14" s="85"/>
      <c r="E14" s="85"/>
      <c r="F14" s="85"/>
      <c r="G14" s="85"/>
      <c r="H14" s="85"/>
      <c r="I14" s="85"/>
      <c r="J14" s="85"/>
      <c r="K14" s="85"/>
      <c r="L14" s="85"/>
      <c r="M14" s="85"/>
      <c r="N14" s="85"/>
    </row>
    <row r="15" spans="1:14" ht="14.25" customHeight="1" x14ac:dyDescent="0.35">
      <c r="B15" s="81" t="s">
        <v>129</v>
      </c>
      <c r="C15" s="83" t="s">
        <v>109</v>
      </c>
      <c r="D15" s="83" t="s">
        <v>0</v>
      </c>
      <c r="E15" s="83" t="s">
        <v>130</v>
      </c>
      <c r="F15" s="83" t="s">
        <v>131</v>
      </c>
      <c r="G15" s="83"/>
      <c r="H15" s="83"/>
      <c r="I15" s="83"/>
      <c r="J15" s="83"/>
      <c r="K15" s="80" t="s">
        <v>47</v>
      </c>
      <c r="L15" s="80"/>
      <c r="M15" s="80"/>
      <c r="N15" s="80"/>
    </row>
    <row r="16" spans="1:14" ht="43.5" x14ac:dyDescent="0.35">
      <c r="B16" s="82"/>
      <c r="C16" s="81"/>
      <c r="D16" s="81"/>
      <c r="E16" s="81"/>
      <c r="F16" s="16" t="s">
        <v>52</v>
      </c>
      <c r="G16" s="16" t="s">
        <v>53</v>
      </c>
      <c r="H16" s="16" t="s">
        <v>51</v>
      </c>
      <c r="I16" s="16" t="s">
        <v>54</v>
      </c>
      <c r="J16" s="16" t="s">
        <v>117</v>
      </c>
      <c r="K16" s="2" t="s">
        <v>2</v>
      </c>
      <c r="L16" s="2" t="s">
        <v>1</v>
      </c>
      <c r="M16" s="2" t="s">
        <v>115</v>
      </c>
      <c r="N16" s="18" t="s">
        <v>58</v>
      </c>
    </row>
    <row r="17" spans="1:14" x14ac:dyDescent="0.35">
      <c r="A17" s="5" t="s">
        <v>4</v>
      </c>
      <c r="B17" s="3" t="s">
        <v>19</v>
      </c>
      <c r="C17" s="32"/>
      <c r="D17" s="27"/>
      <c r="E17" s="30"/>
      <c r="F17" s="30"/>
      <c r="G17" s="30"/>
      <c r="H17" s="30"/>
      <c r="I17" s="30"/>
      <c r="J17" s="30"/>
      <c r="K17" s="27"/>
      <c r="L17" s="27"/>
      <c r="M17" s="27"/>
      <c r="N17" s="28"/>
    </row>
    <row r="18" spans="1:14" x14ac:dyDescent="0.35">
      <c r="A18" s="5" t="s">
        <v>5</v>
      </c>
      <c r="B18" s="4" t="s">
        <v>20</v>
      </c>
      <c r="C18" s="32"/>
      <c r="D18" s="27"/>
      <c r="E18" s="30"/>
      <c r="F18" s="30"/>
      <c r="G18" s="30"/>
      <c r="H18" s="30"/>
      <c r="I18" s="30"/>
      <c r="J18" s="30"/>
      <c r="K18" s="27"/>
      <c r="L18" s="27"/>
      <c r="M18" s="27"/>
      <c r="N18" s="28"/>
    </row>
    <row r="19" spans="1:14" x14ac:dyDescent="0.35">
      <c r="A19" s="5" t="s">
        <v>6</v>
      </c>
      <c r="B19" s="4" t="s">
        <v>21</v>
      </c>
      <c r="C19" s="33"/>
      <c r="D19" s="29"/>
      <c r="E19" s="31"/>
      <c r="F19" s="31"/>
      <c r="G19" s="31"/>
      <c r="H19" s="31"/>
      <c r="I19" s="31"/>
      <c r="J19" s="31"/>
      <c r="K19" s="29"/>
      <c r="L19" s="29"/>
      <c r="M19" s="29"/>
      <c r="N19" s="29"/>
    </row>
    <row r="20" spans="1:14" x14ac:dyDescent="0.35">
      <c r="A20" s="5" t="s">
        <v>7</v>
      </c>
      <c r="B20" s="4" t="s">
        <v>22</v>
      </c>
      <c r="C20" s="33"/>
      <c r="D20" s="29"/>
      <c r="E20" s="31"/>
      <c r="F20" s="31"/>
      <c r="G20" s="31"/>
      <c r="H20" s="31"/>
      <c r="I20" s="31"/>
      <c r="J20" s="31"/>
      <c r="K20" s="29"/>
      <c r="L20" s="29"/>
      <c r="M20" s="29"/>
      <c r="N20" s="29"/>
    </row>
    <row r="21" spans="1:14" x14ac:dyDescent="0.35">
      <c r="A21" s="5" t="s">
        <v>8</v>
      </c>
      <c r="B21" s="4" t="s">
        <v>23</v>
      </c>
      <c r="C21" s="33"/>
      <c r="D21" s="29"/>
      <c r="E21" s="31"/>
      <c r="F21" s="31"/>
      <c r="G21" s="31"/>
      <c r="H21" s="31"/>
      <c r="I21" s="31"/>
      <c r="J21" s="31"/>
      <c r="K21" s="29"/>
      <c r="L21" s="29"/>
      <c r="M21" s="29"/>
      <c r="N21" s="29"/>
    </row>
    <row r="22" spans="1:14" x14ac:dyDescent="0.35">
      <c r="A22" s="5" t="s">
        <v>9</v>
      </c>
      <c r="B22" s="1" t="s">
        <v>17</v>
      </c>
      <c r="C22" s="33">
        <v>964</v>
      </c>
      <c r="D22" s="29">
        <v>9772</v>
      </c>
      <c r="E22" s="54">
        <v>8319154.3000000371</v>
      </c>
      <c r="F22" s="51">
        <v>2626069</v>
      </c>
      <c r="G22" s="51">
        <v>129526.35000000003</v>
      </c>
      <c r="H22" s="51">
        <v>2230153.9499999997</v>
      </c>
      <c r="I22" s="51">
        <v>253637.6400000001</v>
      </c>
      <c r="J22" s="51">
        <v>3079767.3600000143</v>
      </c>
      <c r="K22" s="29">
        <v>38947</v>
      </c>
      <c r="L22" s="29">
        <v>326</v>
      </c>
      <c r="M22" s="29">
        <v>649</v>
      </c>
      <c r="N22" s="29">
        <v>5239</v>
      </c>
    </row>
    <row r="23" spans="1:14" x14ac:dyDescent="0.35">
      <c r="A23" s="5" t="s">
        <v>10</v>
      </c>
      <c r="B23" s="1" t="s">
        <v>195</v>
      </c>
      <c r="C23" s="33">
        <f>C24-C22</f>
        <v>624</v>
      </c>
      <c r="D23" s="29"/>
      <c r="E23" s="31"/>
      <c r="F23" s="31"/>
      <c r="G23" s="31"/>
      <c r="H23" s="31"/>
      <c r="I23" s="31"/>
      <c r="J23" s="31"/>
      <c r="K23" s="29"/>
      <c r="L23" s="29"/>
      <c r="M23" s="29"/>
      <c r="N23" s="29"/>
    </row>
    <row r="24" spans="1:14" x14ac:dyDescent="0.35">
      <c r="A24" s="7" t="s">
        <v>196</v>
      </c>
      <c r="B24" s="13" t="s">
        <v>201</v>
      </c>
      <c r="C24" s="34">
        <v>1588</v>
      </c>
      <c r="D24" s="35">
        <f>D22</f>
        <v>9772</v>
      </c>
      <c r="E24" s="35">
        <f t="shared" ref="E24:N24" si="1">E22</f>
        <v>8319154.3000000371</v>
      </c>
      <c r="F24" s="35">
        <f t="shared" si="1"/>
        <v>2626069</v>
      </c>
      <c r="G24" s="35">
        <f t="shared" si="1"/>
        <v>129526.35000000003</v>
      </c>
      <c r="H24" s="35">
        <f t="shared" si="1"/>
        <v>2230153.9499999997</v>
      </c>
      <c r="I24" s="35">
        <f t="shared" si="1"/>
        <v>253637.6400000001</v>
      </c>
      <c r="J24" s="35">
        <f t="shared" si="1"/>
        <v>3079767.3600000143</v>
      </c>
      <c r="K24" s="35">
        <f t="shared" si="1"/>
        <v>38947</v>
      </c>
      <c r="L24" s="35">
        <f t="shared" si="1"/>
        <v>326</v>
      </c>
      <c r="M24" s="35">
        <f t="shared" si="1"/>
        <v>649</v>
      </c>
      <c r="N24" s="35">
        <f t="shared" si="1"/>
        <v>5239</v>
      </c>
    </row>
    <row r="26" spans="1:14" x14ac:dyDescent="0.35">
      <c r="A26" s="10" t="s">
        <v>11</v>
      </c>
    </row>
    <row r="27" spans="1:14" x14ac:dyDescent="0.35">
      <c r="A27" s="10" t="s">
        <v>50</v>
      </c>
    </row>
    <row r="28" spans="1:14" x14ac:dyDescent="0.35">
      <c r="A28" s="10"/>
    </row>
    <row r="29" spans="1:14" x14ac:dyDescent="0.35">
      <c r="A29" s="11" t="s">
        <v>18</v>
      </c>
    </row>
    <row r="31" spans="1:14" x14ac:dyDescent="0.35">
      <c r="A31" t="s">
        <v>49</v>
      </c>
    </row>
    <row r="33" spans="1:1" x14ac:dyDescent="0.35">
      <c r="A33" t="s">
        <v>55</v>
      </c>
    </row>
    <row r="34" spans="1:1" x14ac:dyDescent="0.35">
      <c r="A34" t="s">
        <v>56</v>
      </c>
    </row>
    <row r="35" spans="1:1" x14ac:dyDescent="0.35">
      <c r="A35" s="17" t="s">
        <v>57</v>
      </c>
    </row>
    <row r="37" spans="1:1" x14ac:dyDescent="0.35">
      <c r="A37" s="25" t="s">
        <v>111</v>
      </c>
    </row>
  </sheetData>
  <mergeCells count="14">
    <mergeCell ref="C2:N2"/>
    <mergeCell ref="K3:N3"/>
    <mergeCell ref="C14:N14"/>
    <mergeCell ref="K15:N15"/>
    <mergeCell ref="B3:B4"/>
    <mergeCell ref="C3:C4"/>
    <mergeCell ref="D3:D4"/>
    <mergeCell ref="E3:E4"/>
    <mergeCell ref="F3:J3"/>
    <mergeCell ref="B15:B16"/>
    <mergeCell ref="C15:C16"/>
    <mergeCell ref="D15:D16"/>
    <mergeCell ref="E15:E16"/>
    <mergeCell ref="F15:J15"/>
  </mergeCells>
  <hyperlinks>
    <hyperlink ref="A35" r:id="rId1" xr:uid="{00000000-0004-0000-0C00-000000000000}"/>
  </hyperlinks>
  <pageMargins left="0.7" right="0.7" top="0.75" bottom="0.75" header="0.3" footer="0.3"/>
  <pageSetup orientation="portrait" horizontalDpi="300" verticalDpi="300"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56"/>
  <sheetViews>
    <sheetView zoomScaleNormal="100" workbookViewId="0">
      <selection activeCell="B26" sqref="B26"/>
    </sheetView>
  </sheetViews>
  <sheetFormatPr defaultRowHeight="14.5" x14ac:dyDescent="0.35"/>
  <cols>
    <col min="1" max="1" width="42" customWidth="1"/>
    <col min="2" max="4" width="24.54296875" customWidth="1"/>
  </cols>
  <sheetData>
    <row r="1" spans="1:4" x14ac:dyDescent="0.35">
      <c r="A1" s="14" t="s">
        <v>158</v>
      </c>
    </row>
    <row r="2" spans="1:4" ht="73.400000000000006" customHeight="1" x14ac:dyDescent="0.35">
      <c r="A2" s="24" t="s">
        <v>25</v>
      </c>
      <c r="B2" s="24" t="s">
        <v>165</v>
      </c>
      <c r="C2" s="24" t="s">
        <v>166</v>
      </c>
      <c r="D2" s="24" t="s">
        <v>167</v>
      </c>
    </row>
    <row r="3" spans="1:4" ht="20.25" customHeight="1" x14ac:dyDescent="0.35">
      <c r="A3" s="12" t="s">
        <v>206</v>
      </c>
      <c r="B3" s="1"/>
      <c r="C3" s="59">
        <v>5157343.8500000015</v>
      </c>
      <c r="D3" s="60">
        <v>0.34</v>
      </c>
    </row>
    <row r="4" spans="1:4" x14ac:dyDescent="0.35">
      <c r="A4" s="12" t="s">
        <v>15</v>
      </c>
      <c r="B4" s="1"/>
      <c r="C4" s="1"/>
      <c r="D4" s="1"/>
    </row>
    <row r="5" spans="1:4" x14ac:dyDescent="0.35">
      <c r="A5" s="12" t="s">
        <v>16</v>
      </c>
      <c r="B5" s="1"/>
      <c r="C5" s="1"/>
      <c r="D5" s="1"/>
    </row>
    <row r="6" spans="1:4" x14ac:dyDescent="0.35">
      <c r="A6" s="12" t="s">
        <v>14</v>
      </c>
      <c r="B6" s="1"/>
      <c r="C6" s="1"/>
      <c r="D6" s="1"/>
    </row>
    <row r="7" spans="1:4" x14ac:dyDescent="0.35">
      <c r="A7" s="13" t="s">
        <v>13</v>
      </c>
      <c r="B7" s="8"/>
      <c r="C7" s="8"/>
      <c r="D7" s="8"/>
    </row>
    <row r="10" spans="1:4" x14ac:dyDescent="0.35">
      <c r="A10" s="14" t="s">
        <v>159</v>
      </c>
    </row>
    <row r="11" spans="1:4" ht="66" customHeight="1" x14ac:dyDescent="0.35">
      <c r="A11" s="24" t="s">
        <v>26</v>
      </c>
      <c r="B11" s="44" t="s">
        <v>165</v>
      </c>
      <c r="C11" s="44" t="s">
        <v>166</v>
      </c>
      <c r="D11" s="44" t="s">
        <v>167</v>
      </c>
    </row>
    <row r="12" spans="1:4" ht="20.25" customHeight="1" x14ac:dyDescent="0.35">
      <c r="A12" s="12" t="s">
        <v>12</v>
      </c>
      <c r="B12" s="1"/>
      <c r="C12" s="1"/>
      <c r="D12" s="1"/>
    </row>
    <row r="13" spans="1:4" x14ac:dyDescent="0.35">
      <c r="A13" s="12" t="s">
        <v>15</v>
      </c>
      <c r="B13" s="1"/>
      <c r="C13" s="1"/>
      <c r="D13" s="1"/>
    </row>
    <row r="14" spans="1:4" x14ac:dyDescent="0.35">
      <c r="A14" s="12" t="s">
        <v>16</v>
      </c>
      <c r="B14" s="1"/>
      <c r="C14" s="1"/>
      <c r="D14" s="1"/>
    </row>
    <row r="15" spans="1:4" x14ac:dyDescent="0.35">
      <c r="A15" s="12" t="s">
        <v>14</v>
      </c>
      <c r="B15" s="1"/>
      <c r="C15" s="1"/>
      <c r="D15" s="1"/>
    </row>
    <row r="16" spans="1:4" x14ac:dyDescent="0.35">
      <c r="A16" s="13" t="s">
        <v>13</v>
      </c>
      <c r="B16" s="8"/>
      <c r="C16" s="8"/>
      <c r="D16" s="8"/>
    </row>
    <row r="17" spans="1:4" x14ac:dyDescent="0.35">
      <c r="A17" s="14"/>
    </row>
    <row r="19" spans="1:4" x14ac:dyDescent="0.35">
      <c r="A19" s="14" t="s">
        <v>160</v>
      </c>
      <c r="B19" s="14"/>
    </row>
    <row r="20" spans="1:4" ht="45.9" customHeight="1" x14ac:dyDescent="0.35">
      <c r="A20" s="24" t="s">
        <v>134</v>
      </c>
      <c r="B20" s="44" t="s">
        <v>165</v>
      </c>
      <c r="C20" s="44" t="s">
        <v>166</v>
      </c>
      <c r="D20" s="44" t="s">
        <v>167</v>
      </c>
    </row>
    <row r="21" spans="1:4" ht="20.25" customHeight="1" x14ac:dyDescent="0.35">
      <c r="A21" s="12" t="s">
        <v>12</v>
      </c>
      <c r="B21" s="1"/>
      <c r="C21" s="1"/>
      <c r="D21" s="1"/>
    </row>
    <row r="22" spans="1:4" x14ac:dyDescent="0.35">
      <c r="A22" s="12" t="s">
        <v>15</v>
      </c>
      <c r="B22" s="1"/>
      <c r="C22" s="1"/>
      <c r="D22" s="1"/>
    </row>
    <row r="23" spans="1:4" x14ac:dyDescent="0.35">
      <c r="A23" s="12" t="s">
        <v>16</v>
      </c>
      <c r="B23" s="1"/>
      <c r="C23" s="1"/>
      <c r="D23" s="1"/>
    </row>
    <row r="24" spans="1:4" x14ac:dyDescent="0.35">
      <c r="A24" s="12" t="s">
        <v>14</v>
      </c>
      <c r="B24" s="1"/>
      <c r="C24" s="1"/>
      <c r="D24" s="1"/>
    </row>
    <row r="25" spans="1:4" x14ac:dyDescent="0.35">
      <c r="A25" s="13" t="s">
        <v>13</v>
      </c>
      <c r="B25" s="8"/>
      <c r="C25" s="8"/>
      <c r="D25" s="8"/>
    </row>
    <row r="26" spans="1:4" x14ac:dyDescent="0.35">
      <c r="A26" s="14"/>
    </row>
    <row r="28" spans="1:4" x14ac:dyDescent="0.35">
      <c r="A28" s="14" t="s">
        <v>161</v>
      </c>
      <c r="B28" s="14"/>
    </row>
    <row r="29" spans="1:4" ht="45.9" customHeight="1" x14ac:dyDescent="0.35">
      <c r="A29" s="24" t="s">
        <v>135</v>
      </c>
      <c r="B29" s="44" t="s">
        <v>165</v>
      </c>
      <c r="C29" s="44" t="s">
        <v>166</v>
      </c>
      <c r="D29" s="44" t="s">
        <v>167</v>
      </c>
    </row>
    <row r="30" spans="1:4" ht="20.25" customHeight="1" x14ac:dyDescent="0.35">
      <c r="A30" s="12" t="s">
        <v>12</v>
      </c>
      <c r="B30" s="1"/>
      <c r="C30" s="1"/>
      <c r="D30" s="1"/>
    </row>
    <row r="31" spans="1:4" x14ac:dyDescent="0.35">
      <c r="A31" s="12" t="s">
        <v>15</v>
      </c>
      <c r="B31" s="1"/>
      <c r="C31" s="1"/>
      <c r="D31" s="1"/>
    </row>
    <row r="32" spans="1:4" x14ac:dyDescent="0.35">
      <c r="A32" s="12" t="s">
        <v>16</v>
      </c>
      <c r="B32" s="1"/>
      <c r="C32" s="1"/>
      <c r="D32" s="1"/>
    </row>
    <row r="33" spans="1:4" x14ac:dyDescent="0.35">
      <c r="A33" s="12" t="s">
        <v>14</v>
      </c>
      <c r="B33" s="1"/>
      <c r="C33" s="1"/>
      <c r="D33" s="1"/>
    </row>
    <row r="34" spans="1:4" x14ac:dyDescent="0.35">
      <c r="A34" s="13" t="s">
        <v>13</v>
      </c>
      <c r="B34" s="8"/>
      <c r="C34" s="8"/>
      <c r="D34" s="8"/>
    </row>
    <row r="35" spans="1:4" x14ac:dyDescent="0.35">
      <c r="A35" s="14"/>
    </row>
    <row r="37" spans="1:4" x14ac:dyDescent="0.35">
      <c r="A37" s="14" t="s">
        <v>162</v>
      </c>
      <c r="B37" s="14"/>
    </row>
    <row r="38" spans="1:4" ht="45.9" customHeight="1" x14ac:dyDescent="0.35">
      <c r="A38" s="24" t="s">
        <v>136</v>
      </c>
      <c r="B38" s="44" t="s">
        <v>165</v>
      </c>
      <c r="C38" s="44" t="s">
        <v>166</v>
      </c>
      <c r="D38" s="44" t="s">
        <v>167</v>
      </c>
    </row>
    <row r="39" spans="1:4" ht="20.25" customHeight="1" x14ac:dyDescent="0.35">
      <c r="A39" s="12" t="s">
        <v>12</v>
      </c>
      <c r="B39" s="1"/>
      <c r="C39" s="1"/>
      <c r="D39" s="1"/>
    </row>
    <row r="40" spans="1:4" x14ac:dyDescent="0.35">
      <c r="A40" s="12" t="s">
        <v>15</v>
      </c>
      <c r="B40" s="1"/>
      <c r="C40" s="1"/>
      <c r="D40" s="1"/>
    </row>
    <row r="41" spans="1:4" x14ac:dyDescent="0.35">
      <c r="A41" s="12" t="s">
        <v>16</v>
      </c>
      <c r="B41" s="1"/>
      <c r="C41" s="1"/>
      <c r="D41" s="1"/>
    </row>
    <row r="42" spans="1:4" x14ac:dyDescent="0.35">
      <c r="A42" s="12" t="s">
        <v>14</v>
      </c>
      <c r="B42" s="1"/>
      <c r="C42" s="1"/>
      <c r="D42" s="1"/>
    </row>
    <row r="43" spans="1:4" x14ac:dyDescent="0.35">
      <c r="A43" s="13" t="s">
        <v>13</v>
      </c>
      <c r="B43" s="8"/>
      <c r="C43" s="8"/>
      <c r="D43" s="8"/>
    </row>
    <row r="44" spans="1:4" x14ac:dyDescent="0.35">
      <c r="A44" s="14"/>
    </row>
    <row r="46" spans="1:4" x14ac:dyDescent="0.35">
      <c r="A46" s="14" t="s">
        <v>163</v>
      </c>
    </row>
    <row r="47" spans="1:4" ht="58.4" customHeight="1" x14ac:dyDescent="0.35">
      <c r="A47" s="24" t="s">
        <v>28</v>
      </c>
      <c r="B47" s="44" t="s">
        <v>165</v>
      </c>
      <c r="C47" s="44" t="s">
        <v>166</v>
      </c>
      <c r="D47" s="44" t="s">
        <v>167</v>
      </c>
    </row>
    <row r="48" spans="1:4" ht="20.25" customHeight="1" x14ac:dyDescent="0.35">
      <c r="A48" s="12" t="s">
        <v>12</v>
      </c>
      <c r="B48" s="1"/>
      <c r="C48" s="1"/>
      <c r="D48" s="1"/>
    </row>
    <row r="49" spans="1:4" x14ac:dyDescent="0.35">
      <c r="A49" s="12" t="s">
        <v>15</v>
      </c>
      <c r="B49" s="1"/>
      <c r="C49" s="1"/>
      <c r="D49" s="1"/>
    </row>
    <row r="50" spans="1:4" x14ac:dyDescent="0.35">
      <c r="A50" s="12" t="s">
        <v>16</v>
      </c>
      <c r="B50" s="1"/>
      <c r="C50" s="1"/>
      <c r="D50" s="1"/>
    </row>
    <row r="51" spans="1:4" x14ac:dyDescent="0.35">
      <c r="A51" s="12" t="s">
        <v>14</v>
      </c>
      <c r="B51" s="1"/>
      <c r="C51" s="1"/>
      <c r="D51" s="1"/>
    </row>
    <row r="52" spans="1:4" x14ac:dyDescent="0.35">
      <c r="A52" s="13" t="s">
        <v>13</v>
      </c>
      <c r="B52" s="8"/>
      <c r="C52" s="8"/>
      <c r="D52" s="8"/>
    </row>
    <row r="53" spans="1:4" x14ac:dyDescent="0.35">
      <c r="A53" s="14"/>
    </row>
    <row r="54" spans="1:4" x14ac:dyDescent="0.35">
      <c r="A54" s="20" t="s">
        <v>164</v>
      </c>
    </row>
    <row r="56" spans="1:4" x14ac:dyDescent="0.35">
      <c r="A56" s="43" t="s">
        <v>24</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2618C-898E-402E-A493-843787F6FD6D}">
  <dimension ref="A1:C15"/>
  <sheetViews>
    <sheetView zoomScaleNormal="100" workbookViewId="0"/>
  </sheetViews>
  <sheetFormatPr defaultRowHeight="14.5" x14ac:dyDescent="0.35"/>
  <cols>
    <col min="1" max="1" width="29.54296875" customWidth="1"/>
    <col min="2" max="2" width="36" customWidth="1"/>
    <col min="3" max="3" width="23" customWidth="1"/>
  </cols>
  <sheetData>
    <row r="1" spans="1:3" x14ac:dyDescent="0.35">
      <c r="A1" s="14" t="s">
        <v>193</v>
      </c>
    </row>
    <row r="2" spans="1:3" x14ac:dyDescent="0.35">
      <c r="A2" s="45" t="s">
        <v>168</v>
      </c>
    </row>
    <row r="3" spans="1:3" ht="29" x14ac:dyDescent="0.35">
      <c r="A3" s="58" t="s">
        <v>30</v>
      </c>
      <c r="B3" s="58" t="s">
        <v>169</v>
      </c>
      <c r="C3" s="58" t="s">
        <v>29</v>
      </c>
    </row>
    <row r="4" spans="1:3" x14ac:dyDescent="0.35">
      <c r="A4" s="37">
        <v>348</v>
      </c>
      <c r="B4" s="65">
        <v>239</v>
      </c>
      <c r="C4" s="39">
        <v>0.68679999999999997</v>
      </c>
    </row>
    <row r="5" spans="1:3" x14ac:dyDescent="0.35">
      <c r="A5" s="40"/>
      <c r="B5" s="41"/>
      <c r="C5" s="42"/>
    </row>
    <row r="6" spans="1:3" x14ac:dyDescent="0.35">
      <c r="A6" s="15" t="s">
        <v>37</v>
      </c>
    </row>
    <row r="7" spans="1:3" ht="29" x14ac:dyDescent="0.35">
      <c r="A7" s="58" t="s">
        <v>30</v>
      </c>
      <c r="B7" s="58" t="s">
        <v>39</v>
      </c>
      <c r="C7" s="58" t="s">
        <v>29</v>
      </c>
    </row>
    <row r="8" spans="1:3" x14ac:dyDescent="0.35">
      <c r="A8" s="37">
        <v>348</v>
      </c>
      <c r="B8" s="65">
        <v>307</v>
      </c>
      <c r="C8" s="39">
        <v>0.88219999999999998</v>
      </c>
    </row>
    <row r="9" spans="1:3" x14ac:dyDescent="0.35">
      <c r="A9" s="40"/>
      <c r="B9" s="41"/>
      <c r="C9" s="42"/>
    </row>
    <row r="10" spans="1:3" x14ac:dyDescent="0.35">
      <c r="A10" s="15" t="s">
        <v>38</v>
      </c>
    </row>
    <row r="11" spans="1:3" ht="43.5" x14ac:dyDescent="0.35">
      <c r="A11" s="58" t="s">
        <v>30</v>
      </c>
      <c r="B11" s="58" t="s">
        <v>40</v>
      </c>
      <c r="C11" s="58" t="s">
        <v>29</v>
      </c>
    </row>
    <row r="12" spans="1:3" x14ac:dyDescent="0.35">
      <c r="A12" s="37">
        <v>348</v>
      </c>
      <c r="B12" s="65">
        <v>331</v>
      </c>
      <c r="C12" s="39">
        <v>0.95109999999999995</v>
      </c>
    </row>
    <row r="13" spans="1:3" x14ac:dyDescent="0.35">
      <c r="A13" s="64"/>
    </row>
    <row r="15" spans="1:3" x14ac:dyDescent="0.35">
      <c r="A15" s="23" t="s">
        <v>113</v>
      </c>
    </row>
  </sheetData>
  <pageMargins left="0.7" right="0.7" top="0.75" bottom="0.75" header="0.3" footer="0.3"/>
  <pageSetup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789E8-D596-49E9-B7D9-7645487A19AC}">
  <dimension ref="A1:C7"/>
  <sheetViews>
    <sheetView zoomScaleNormal="100" workbookViewId="0">
      <selection activeCell="C13" sqref="C13"/>
    </sheetView>
  </sheetViews>
  <sheetFormatPr defaultRowHeight="14.5" x14ac:dyDescent="0.35"/>
  <cols>
    <col min="1" max="1" width="29.54296875" customWidth="1"/>
    <col min="2" max="2" width="36" customWidth="1"/>
    <col min="3" max="3" width="23" customWidth="1"/>
  </cols>
  <sheetData>
    <row r="1" spans="1:3" x14ac:dyDescent="0.35">
      <c r="A1" s="14" t="s">
        <v>170</v>
      </c>
    </row>
    <row r="2" spans="1:3" x14ac:dyDescent="0.35">
      <c r="A2" s="15" t="s">
        <v>171</v>
      </c>
    </row>
    <row r="3" spans="1:3" ht="58" x14ac:dyDescent="0.35">
      <c r="A3" s="58" t="s">
        <v>30</v>
      </c>
      <c r="B3" s="58" t="s">
        <v>172</v>
      </c>
      <c r="C3" s="58" t="s">
        <v>29</v>
      </c>
    </row>
    <row r="4" spans="1:3" x14ac:dyDescent="0.35">
      <c r="A4" s="65">
        <v>343</v>
      </c>
      <c r="B4" s="65">
        <v>299</v>
      </c>
      <c r="C4" s="39">
        <v>0.87170000000000003</v>
      </c>
    </row>
    <row r="5" spans="1:3" x14ac:dyDescent="0.35">
      <c r="A5" s="64"/>
    </row>
    <row r="7" spans="1:3" x14ac:dyDescent="0.35">
      <c r="A7" s="23" t="s">
        <v>114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1F6AD-0525-42B2-AADB-6F16A4E9D6DE}">
  <dimension ref="A1:C16"/>
  <sheetViews>
    <sheetView zoomScaleNormal="100" workbookViewId="0">
      <selection activeCell="C13" sqref="C13"/>
    </sheetView>
  </sheetViews>
  <sheetFormatPr defaultRowHeight="14.5" x14ac:dyDescent="0.35"/>
  <cols>
    <col min="1" max="1" width="29.54296875" customWidth="1"/>
    <col min="2" max="2" width="36" customWidth="1"/>
    <col min="3" max="3" width="23" customWidth="1"/>
  </cols>
  <sheetData>
    <row r="1" spans="1:3" x14ac:dyDescent="0.35">
      <c r="A1" s="14" t="s">
        <v>173</v>
      </c>
    </row>
    <row r="2" spans="1:3" x14ac:dyDescent="0.35">
      <c r="A2" s="15" t="s">
        <v>174</v>
      </c>
    </row>
    <row r="3" spans="1:3" ht="87" x14ac:dyDescent="0.35">
      <c r="A3" s="58" t="s">
        <v>30</v>
      </c>
      <c r="B3" s="58" t="s">
        <v>48</v>
      </c>
      <c r="C3" s="58" t="s">
        <v>29</v>
      </c>
    </row>
    <row r="4" spans="1:3" x14ac:dyDescent="0.35">
      <c r="A4" s="37">
        <v>89</v>
      </c>
      <c r="B4" s="38">
        <v>66</v>
      </c>
      <c r="C4" s="39">
        <v>0.74160000000000004</v>
      </c>
    </row>
    <row r="7" spans="1:3" x14ac:dyDescent="0.35">
      <c r="A7" s="14" t="s">
        <v>192</v>
      </c>
    </row>
    <row r="8" spans="1:3" x14ac:dyDescent="0.35">
      <c r="A8" s="15" t="s">
        <v>31</v>
      </c>
    </row>
    <row r="9" spans="1:3" ht="43.5" x14ac:dyDescent="0.35">
      <c r="A9" s="58" t="s">
        <v>30</v>
      </c>
      <c r="B9" s="58" t="s">
        <v>33</v>
      </c>
      <c r="C9" s="58" t="s">
        <v>29</v>
      </c>
    </row>
    <row r="10" spans="1:3" x14ac:dyDescent="0.35">
      <c r="A10" s="37">
        <v>259</v>
      </c>
      <c r="B10" s="38">
        <v>164</v>
      </c>
      <c r="C10" s="39">
        <v>0.63319999999999999</v>
      </c>
    </row>
    <row r="11" spans="1:3" x14ac:dyDescent="0.35">
      <c r="A11" s="64"/>
    </row>
    <row r="12" spans="1:3" x14ac:dyDescent="0.35">
      <c r="A12" s="15" t="s">
        <v>32</v>
      </c>
    </row>
    <row r="13" spans="1:3" ht="43.5" x14ac:dyDescent="0.35">
      <c r="A13" s="58" t="s">
        <v>30</v>
      </c>
      <c r="B13" s="58" t="s">
        <v>34</v>
      </c>
      <c r="C13" s="58" t="s">
        <v>29</v>
      </c>
    </row>
    <row r="14" spans="1:3" x14ac:dyDescent="0.35">
      <c r="A14" s="37">
        <v>259</v>
      </c>
      <c r="B14" s="38">
        <v>67</v>
      </c>
      <c r="C14" s="39">
        <v>0.25869999999999999</v>
      </c>
    </row>
    <row r="16" spans="1:3" x14ac:dyDescent="0.35">
      <c r="A16" s="23" t="s">
        <v>114</v>
      </c>
    </row>
  </sheetData>
  <pageMargins left="0.7" right="0.7" top="0.75" bottom="0.75" header="0.3" footer="0.3"/>
  <pageSetup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CEE0D-8499-42F5-BF64-C06876BDDBC1}">
  <dimension ref="A1:C10"/>
  <sheetViews>
    <sheetView zoomScaleNormal="100" workbookViewId="0">
      <selection activeCell="C13" sqref="C13"/>
    </sheetView>
  </sheetViews>
  <sheetFormatPr defaultRowHeight="14.5" x14ac:dyDescent="0.35"/>
  <cols>
    <col min="1" max="1" width="29.54296875" customWidth="1"/>
    <col min="2" max="2" width="36" customWidth="1"/>
    <col min="3" max="3" width="23" customWidth="1"/>
  </cols>
  <sheetData>
    <row r="1" spans="1:3" x14ac:dyDescent="0.35">
      <c r="A1" s="14" t="s">
        <v>151</v>
      </c>
    </row>
    <row r="2" spans="1:3" x14ac:dyDescent="0.35">
      <c r="A2" s="15" t="s">
        <v>41</v>
      </c>
    </row>
    <row r="3" spans="1:3" ht="58" x14ac:dyDescent="0.35">
      <c r="A3" s="58" t="s">
        <v>30</v>
      </c>
      <c r="B3" s="58" t="s">
        <v>42</v>
      </c>
      <c r="C3" s="58" t="s">
        <v>29</v>
      </c>
    </row>
    <row r="4" spans="1:3" x14ac:dyDescent="0.35">
      <c r="A4" s="37">
        <v>134</v>
      </c>
      <c r="B4" s="38">
        <v>128</v>
      </c>
      <c r="C4" s="39">
        <v>0.95520000000000005</v>
      </c>
    </row>
    <row r="5" spans="1:3" x14ac:dyDescent="0.35">
      <c r="A5" s="40"/>
      <c r="B5" s="41"/>
      <c r="C5" s="42"/>
    </row>
    <row r="6" spans="1:3" x14ac:dyDescent="0.35">
      <c r="A6" s="15" t="s">
        <v>35</v>
      </c>
    </row>
    <row r="7" spans="1:3" ht="43.5" x14ac:dyDescent="0.35">
      <c r="A7" s="58" t="s">
        <v>30</v>
      </c>
      <c r="B7" s="58" t="s">
        <v>36</v>
      </c>
      <c r="C7" s="58" t="s">
        <v>29</v>
      </c>
    </row>
    <row r="8" spans="1:3" x14ac:dyDescent="0.35">
      <c r="A8" s="37">
        <v>134</v>
      </c>
      <c r="B8" s="38">
        <v>124</v>
      </c>
      <c r="C8" s="39">
        <v>0.9254</v>
      </c>
    </row>
    <row r="10" spans="1:3" x14ac:dyDescent="0.35">
      <c r="A10" s="23" t="s">
        <v>114</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536CB-8EDF-4EF7-8B9F-0E3B341F206B}">
  <dimension ref="A1:N20"/>
  <sheetViews>
    <sheetView workbookViewId="0"/>
  </sheetViews>
  <sheetFormatPr defaultRowHeight="14.5" x14ac:dyDescent="0.35"/>
  <cols>
    <col min="2" max="2" width="30.54296875" customWidth="1"/>
    <col min="3" max="4" width="12.90625" customWidth="1"/>
    <col min="5" max="5" width="18.54296875" bestFit="1" customWidth="1"/>
    <col min="6" max="6" width="15.08984375" bestFit="1" customWidth="1"/>
    <col min="7" max="7" width="12.453125" bestFit="1" customWidth="1"/>
    <col min="8" max="10" width="14.08984375" bestFit="1" customWidth="1"/>
    <col min="11" max="14" width="12.90625" customWidth="1"/>
  </cols>
  <sheetData>
    <row r="1" spans="1:14" x14ac:dyDescent="0.35">
      <c r="C1" s="78" t="s">
        <v>194</v>
      </c>
      <c r="D1" s="86"/>
      <c r="E1" s="86"/>
      <c r="F1" s="86"/>
      <c r="G1" s="86"/>
      <c r="H1" s="86"/>
      <c r="I1" s="86"/>
      <c r="J1" s="86"/>
      <c r="K1" s="86"/>
      <c r="L1" s="86"/>
      <c r="M1" s="86"/>
      <c r="N1" s="86"/>
    </row>
    <row r="2" spans="1:14" x14ac:dyDescent="0.35">
      <c r="B2" s="81" t="s">
        <v>175</v>
      </c>
      <c r="C2" s="83" t="s">
        <v>3</v>
      </c>
      <c r="D2" s="83" t="s">
        <v>0</v>
      </c>
      <c r="E2" s="83" t="s">
        <v>130</v>
      </c>
      <c r="F2" s="83" t="s">
        <v>131</v>
      </c>
      <c r="G2" s="83"/>
      <c r="H2" s="83"/>
      <c r="I2" s="83"/>
      <c r="J2" s="83"/>
      <c r="K2" s="80" t="s">
        <v>47</v>
      </c>
      <c r="L2" s="80"/>
      <c r="M2" s="80"/>
      <c r="N2" s="80"/>
    </row>
    <row r="3" spans="1:14" ht="43.5" x14ac:dyDescent="0.35">
      <c r="B3" s="82"/>
      <c r="C3" s="81"/>
      <c r="D3" s="81"/>
      <c r="E3" s="81"/>
      <c r="F3" s="16" t="s">
        <v>52</v>
      </c>
      <c r="G3" s="16" t="s">
        <v>53</v>
      </c>
      <c r="H3" s="16" t="s">
        <v>51</v>
      </c>
      <c r="I3" s="16" t="s">
        <v>54</v>
      </c>
      <c r="J3" s="16" t="s">
        <v>117</v>
      </c>
      <c r="K3" s="2" t="s">
        <v>2</v>
      </c>
      <c r="L3" s="2" t="s">
        <v>1</v>
      </c>
      <c r="M3" s="2" t="s">
        <v>115</v>
      </c>
      <c r="N3" s="18" t="s">
        <v>58</v>
      </c>
    </row>
    <row r="4" spans="1:14" x14ac:dyDescent="0.35">
      <c r="A4" s="7" t="s">
        <v>4</v>
      </c>
      <c r="B4" s="13" t="s">
        <v>176</v>
      </c>
      <c r="C4" s="34">
        <v>325</v>
      </c>
      <c r="D4" s="35">
        <v>3556</v>
      </c>
      <c r="E4" s="66">
        <v>21281680.86999996</v>
      </c>
      <c r="F4" s="66">
        <v>14676279.360000001</v>
      </c>
      <c r="G4" s="66">
        <v>199468.37000000008</v>
      </c>
      <c r="H4" s="66">
        <v>2623352.98</v>
      </c>
      <c r="I4" s="66">
        <v>2035581.8400000015</v>
      </c>
      <c r="J4" s="66">
        <v>1746998.32</v>
      </c>
      <c r="K4" s="35">
        <v>28720</v>
      </c>
      <c r="L4" s="35">
        <v>436</v>
      </c>
      <c r="M4" s="35">
        <v>3830</v>
      </c>
      <c r="N4" s="35">
        <v>6433</v>
      </c>
    </row>
    <row r="5" spans="1:14" x14ac:dyDescent="0.35">
      <c r="A5" s="67"/>
    </row>
    <row r="6" spans="1:14" x14ac:dyDescent="0.35">
      <c r="A6" s="67"/>
    </row>
    <row r="7" spans="1:14" x14ac:dyDescent="0.35">
      <c r="C7" s="78" t="s">
        <v>177</v>
      </c>
      <c r="D7" s="86"/>
      <c r="E7" s="86"/>
      <c r="F7" s="86"/>
      <c r="G7" s="86"/>
      <c r="H7" s="86"/>
      <c r="I7" s="86"/>
      <c r="J7" s="86"/>
      <c r="K7" s="86"/>
      <c r="L7" s="86"/>
      <c r="M7" s="86"/>
      <c r="N7" s="86"/>
    </row>
    <row r="8" spans="1:14" x14ac:dyDescent="0.35">
      <c r="B8" s="81" t="s">
        <v>175</v>
      </c>
      <c r="C8" s="83" t="s">
        <v>3</v>
      </c>
      <c r="D8" s="83" t="s">
        <v>0</v>
      </c>
      <c r="E8" s="83" t="s">
        <v>130</v>
      </c>
      <c r="F8" s="83" t="s">
        <v>131</v>
      </c>
      <c r="G8" s="83"/>
      <c r="H8" s="83"/>
      <c r="I8" s="83"/>
      <c r="J8" s="83"/>
      <c r="K8" s="80" t="s">
        <v>47</v>
      </c>
      <c r="L8" s="80"/>
      <c r="M8" s="80"/>
      <c r="N8" s="80"/>
    </row>
    <row r="9" spans="1:14" ht="43.5" x14ac:dyDescent="0.35">
      <c r="B9" s="82"/>
      <c r="C9" s="81"/>
      <c r="D9" s="81"/>
      <c r="E9" s="81"/>
      <c r="F9" s="16" t="s">
        <v>52</v>
      </c>
      <c r="G9" s="16" t="s">
        <v>53</v>
      </c>
      <c r="H9" s="16" t="s">
        <v>51</v>
      </c>
      <c r="I9" s="16" t="s">
        <v>54</v>
      </c>
      <c r="J9" s="16" t="s">
        <v>117</v>
      </c>
      <c r="K9" s="2" t="s">
        <v>2</v>
      </c>
      <c r="L9" s="2" t="s">
        <v>1</v>
      </c>
      <c r="M9" s="2" t="s">
        <v>115</v>
      </c>
      <c r="N9" s="18" t="s">
        <v>58</v>
      </c>
    </row>
    <row r="10" spans="1:14" x14ac:dyDescent="0.35">
      <c r="A10" s="7" t="s">
        <v>4</v>
      </c>
      <c r="B10" s="13" t="s">
        <v>176</v>
      </c>
      <c r="C10" s="34">
        <v>3653</v>
      </c>
      <c r="D10" s="35">
        <v>40883</v>
      </c>
      <c r="E10" s="66">
        <v>13172014.39000007</v>
      </c>
      <c r="F10" s="66">
        <v>3560545.2900000005</v>
      </c>
      <c r="G10" s="66">
        <v>283601.2900000001</v>
      </c>
      <c r="H10" s="66">
        <v>5681792.2900000289</v>
      </c>
      <c r="I10" s="66">
        <v>1132201.2300000014</v>
      </c>
      <c r="J10" s="66">
        <v>2513874.2900000527</v>
      </c>
      <c r="K10" s="35">
        <v>118584</v>
      </c>
      <c r="L10" s="35">
        <v>216</v>
      </c>
      <c r="M10" s="35">
        <v>932</v>
      </c>
      <c r="N10" s="35">
        <v>29454</v>
      </c>
    </row>
    <row r="12" spans="1:14" x14ac:dyDescent="0.35">
      <c r="A12" s="43"/>
    </row>
    <row r="13" spans="1:14" x14ac:dyDescent="0.35">
      <c r="A13" t="s">
        <v>178</v>
      </c>
    </row>
    <row r="14" spans="1:14" x14ac:dyDescent="0.35">
      <c r="A14" t="s">
        <v>179</v>
      </c>
    </row>
    <row r="15" spans="1:14" x14ac:dyDescent="0.35">
      <c r="A15" t="s">
        <v>180</v>
      </c>
    </row>
    <row r="16" spans="1:14" x14ac:dyDescent="0.35">
      <c r="A16" t="s">
        <v>181</v>
      </c>
    </row>
    <row r="18" spans="1:1" x14ac:dyDescent="0.35">
      <c r="A18" t="s">
        <v>55</v>
      </c>
    </row>
    <row r="19" spans="1:1" x14ac:dyDescent="0.35">
      <c r="A19" t="s">
        <v>56</v>
      </c>
    </row>
    <row r="20" spans="1:1" x14ac:dyDescent="0.35">
      <c r="A20" s="17" t="s">
        <v>57</v>
      </c>
    </row>
  </sheetData>
  <mergeCells count="14">
    <mergeCell ref="C7:N7"/>
    <mergeCell ref="B8:B9"/>
    <mergeCell ref="C8:C9"/>
    <mergeCell ref="D8:D9"/>
    <mergeCell ref="E8:E9"/>
    <mergeCell ref="F8:J8"/>
    <mergeCell ref="K8:N8"/>
    <mergeCell ref="C1:N1"/>
    <mergeCell ref="B2:B3"/>
    <mergeCell ref="C2:C3"/>
    <mergeCell ref="D2:D3"/>
    <mergeCell ref="E2:E3"/>
    <mergeCell ref="F2:J2"/>
    <mergeCell ref="K2:N2"/>
  </mergeCells>
  <hyperlinks>
    <hyperlink ref="A20" r:id="rId1" xr:uid="{A7364088-31BA-459D-8183-954D29EF2A3F}"/>
  </hyperlinks>
  <pageMargins left="0.7" right="0.7" top="0.75" bottom="0.75" header="0.3" footer="0.3"/>
  <pageSetup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N38"/>
  <sheetViews>
    <sheetView zoomScaleNormal="100" workbookViewId="0">
      <selection activeCell="A23" sqref="A23"/>
    </sheetView>
  </sheetViews>
  <sheetFormatPr defaultRowHeight="14.5" x14ac:dyDescent="0.35"/>
  <cols>
    <col min="1" max="1" width="6.54296875" customWidth="1"/>
    <col min="2" max="2" width="42" customWidth="1"/>
    <col min="3" max="4" width="12.54296875" customWidth="1"/>
    <col min="5" max="5" width="16.90625" bestFit="1" customWidth="1"/>
    <col min="6" max="6" width="15.90625" bestFit="1" customWidth="1"/>
    <col min="7" max="7" width="14.453125" bestFit="1" customWidth="1"/>
    <col min="8" max="9" width="16.453125" bestFit="1" customWidth="1"/>
    <col min="10" max="10" width="15.453125" bestFit="1" customWidth="1"/>
    <col min="11" max="11" width="12.453125" bestFit="1" customWidth="1"/>
    <col min="12" max="14" width="12.54296875" customWidth="1"/>
  </cols>
  <sheetData>
    <row r="2" spans="1:14" x14ac:dyDescent="0.35">
      <c r="C2" s="78" t="s">
        <v>156</v>
      </c>
      <c r="D2" s="79"/>
      <c r="E2" s="79"/>
      <c r="F2" s="79"/>
      <c r="G2" s="79"/>
      <c r="H2" s="79"/>
      <c r="I2" s="79"/>
      <c r="J2" s="79"/>
      <c r="K2" s="79"/>
      <c r="L2" s="79"/>
      <c r="M2" s="79"/>
      <c r="N2" s="79"/>
    </row>
    <row r="3" spans="1:14" ht="14.4" customHeight="1" x14ac:dyDescent="0.35">
      <c r="B3" s="81" t="s">
        <v>124</v>
      </c>
      <c r="C3" s="83" t="s">
        <v>109</v>
      </c>
      <c r="D3" s="83" t="s">
        <v>0</v>
      </c>
      <c r="E3" s="83" t="s">
        <v>130</v>
      </c>
      <c r="F3" s="83" t="s">
        <v>131</v>
      </c>
      <c r="G3" s="83"/>
      <c r="H3" s="83"/>
      <c r="I3" s="83"/>
      <c r="J3" s="83"/>
      <c r="K3" s="80" t="s">
        <v>47</v>
      </c>
      <c r="L3" s="80"/>
      <c r="M3" s="80"/>
      <c r="N3" s="80"/>
    </row>
    <row r="4" spans="1:14" ht="43.5" x14ac:dyDescent="0.35">
      <c r="B4" s="82"/>
      <c r="C4" s="81"/>
      <c r="D4" s="81"/>
      <c r="E4" s="81"/>
      <c r="F4" s="16" t="s">
        <v>52</v>
      </c>
      <c r="G4" s="16" t="s">
        <v>53</v>
      </c>
      <c r="H4" s="16" t="s">
        <v>51</v>
      </c>
      <c r="I4" s="16" t="s">
        <v>54</v>
      </c>
      <c r="J4" s="16" t="s">
        <v>117</v>
      </c>
      <c r="K4" s="2" t="s">
        <v>2</v>
      </c>
      <c r="L4" s="2" t="s">
        <v>1</v>
      </c>
      <c r="M4" s="2" t="s">
        <v>115</v>
      </c>
      <c r="N4" s="18" t="s">
        <v>58</v>
      </c>
    </row>
    <row r="5" spans="1:14" x14ac:dyDescent="0.35">
      <c r="A5" s="5" t="s">
        <v>4</v>
      </c>
      <c r="B5" s="3" t="s">
        <v>19</v>
      </c>
      <c r="C5" s="32"/>
      <c r="D5" s="27"/>
      <c r="E5" s="30"/>
      <c r="F5" s="30"/>
      <c r="G5" s="30"/>
      <c r="H5" s="30"/>
      <c r="I5" s="30"/>
      <c r="J5" s="30"/>
      <c r="K5" s="27"/>
      <c r="L5" s="27"/>
      <c r="M5" s="27"/>
      <c r="N5" s="28"/>
    </row>
    <row r="6" spans="1:14" x14ac:dyDescent="0.35">
      <c r="A6" s="5" t="s">
        <v>5</v>
      </c>
      <c r="B6" s="4" t="s">
        <v>202</v>
      </c>
      <c r="C6" s="32">
        <v>134</v>
      </c>
      <c r="D6" s="27">
        <v>1453</v>
      </c>
      <c r="E6" s="30">
        <v>8356065.8300000001</v>
      </c>
      <c r="F6" s="30">
        <v>4422199.21</v>
      </c>
      <c r="G6" s="30">
        <v>186896.08</v>
      </c>
      <c r="H6" s="30">
        <v>1885544.42</v>
      </c>
      <c r="I6" s="30">
        <v>850911.7</v>
      </c>
      <c r="J6" s="30">
        <v>1010514.42</v>
      </c>
      <c r="K6" s="27">
        <v>1446</v>
      </c>
      <c r="L6" s="27">
        <v>149</v>
      </c>
      <c r="M6" s="27">
        <v>1265</v>
      </c>
      <c r="N6" s="28">
        <v>4784</v>
      </c>
    </row>
    <row r="7" spans="1:14" x14ac:dyDescent="0.35">
      <c r="A7" s="5" t="s">
        <v>6</v>
      </c>
      <c r="B7" s="4" t="s">
        <v>203</v>
      </c>
      <c r="C7" s="33">
        <v>16</v>
      </c>
      <c r="D7" s="29">
        <v>176</v>
      </c>
      <c r="E7" s="53">
        <v>647711.94999999984</v>
      </c>
      <c r="F7" s="51">
        <v>195153.61000000002</v>
      </c>
      <c r="G7" s="51">
        <v>6976.92</v>
      </c>
      <c r="H7" s="51">
        <v>100024.69999999998</v>
      </c>
      <c r="I7" s="51">
        <v>299665.91999999998</v>
      </c>
      <c r="J7" s="51">
        <v>45890.80000000001</v>
      </c>
      <c r="K7" s="29">
        <v>1408</v>
      </c>
      <c r="L7" s="29">
        <v>10</v>
      </c>
      <c r="M7" s="29">
        <v>106</v>
      </c>
      <c r="N7" s="29">
        <v>1119</v>
      </c>
    </row>
    <row r="8" spans="1:14" x14ac:dyDescent="0.35">
      <c r="A8" s="5" t="s">
        <v>7</v>
      </c>
      <c r="B8" s="4" t="s">
        <v>22</v>
      </c>
      <c r="C8" s="33"/>
      <c r="D8" s="29"/>
      <c r="E8" s="31"/>
      <c r="F8" s="31"/>
      <c r="G8" s="31"/>
      <c r="H8" s="31"/>
      <c r="I8" s="31"/>
      <c r="J8" s="31"/>
      <c r="K8" s="29"/>
      <c r="L8" s="29"/>
      <c r="M8" s="29"/>
      <c r="N8" s="29"/>
    </row>
    <row r="9" spans="1:14" x14ac:dyDescent="0.35">
      <c r="A9" s="5" t="s">
        <v>8</v>
      </c>
      <c r="B9" s="4" t="s">
        <v>23</v>
      </c>
      <c r="C9" s="33"/>
      <c r="D9" s="29"/>
      <c r="E9" s="31"/>
      <c r="F9" s="31"/>
      <c r="G9" s="31"/>
      <c r="H9" s="31"/>
      <c r="I9" s="31"/>
      <c r="J9" s="31"/>
      <c r="K9" s="29"/>
      <c r="L9" s="29"/>
      <c r="M9" s="29"/>
      <c r="N9" s="29"/>
    </row>
    <row r="10" spans="1:14" x14ac:dyDescent="0.35">
      <c r="A10" s="5" t="s">
        <v>9</v>
      </c>
      <c r="B10" s="1" t="s">
        <v>110</v>
      </c>
      <c r="C10" s="33">
        <v>257</v>
      </c>
      <c r="D10" s="29">
        <v>2903</v>
      </c>
      <c r="E10" s="54">
        <v>15879530.589999992</v>
      </c>
      <c r="F10" s="51">
        <v>8221102.8699999955</v>
      </c>
      <c r="G10" s="51">
        <v>392017.55999999994</v>
      </c>
      <c r="H10" s="51">
        <v>2627692.7800000007</v>
      </c>
      <c r="I10" s="51">
        <v>2781613.0399999972</v>
      </c>
      <c r="J10" s="51">
        <v>1857104.34</v>
      </c>
      <c r="K10" s="29">
        <v>26412</v>
      </c>
      <c r="L10" s="29">
        <v>294</v>
      </c>
      <c r="M10" s="29">
        <v>2130</v>
      </c>
      <c r="N10" s="29">
        <v>6526</v>
      </c>
    </row>
    <row r="11" spans="1:14" x14ac:dyDescent="0.35">
      <c r="A11" s="7" t="s">
        <v>10</v>
      </c>
      <c r="B11" s="13" t="s">
        <v>118</v>
      </c>
      <c r="C11" s="34">
        <f>SUM(C6:C10)</f>
        <v>407</v>
      </c>
      <c r="D11" s="34">
        <f t="shared" ref="D11:N11" si="0">SUM(D6:D10)</f>
        <v>4532</v>
      </c>
      <c r="E11" s="34">
        <f t="shared" si="0"/>
        <v>24883308.36999999</v>
      </c>
      <c r="F11" s="34">
        <f t="shared" si="0"/>
        <v>12838455.689999996</v>
      </c>
      <c r="G11" s="34">
        <f t="shared" si="0"/>
        <v>585890.55999999994</v>
      </c>
      <c r="H11" s="34">
        <f t="shared" si="0"/>
        <v>4613261.9000000004</v>
      </c>
      <c r="I11" s="34">
        <f t="shared" si="0"/>
        <v>3932190.6599999974</v>
      </c>
      <c r="J11" s="34">
        <f t="shared" si="0"/>
        <v>2913509.56</v>
      </c>
      <c r="K11" s="34">
        <f t="shared" si="0"/>
        <v>29266</v>
      </c>
      <c r="L11" s="34">
        <f t="shared" si="0"/>
        <v>453</v>
      </c>
      <c r="M11" s="34">
        <f t="shared" si="0"/>
        <v>3501</v>
      </c>
      <c r="N11" s="34">
        <f t="shared" si="0"/>
        <v>12429</v>
      </c>
    </row>
    <row r="12" spans="1:14" x14ac:dyDescent="0.35">
      <c r="A12" s="9"/>
      <c r="B12" s="6"/>
      <c r="C12" s="6"/>
      <c r="D12" s="6"/>
      <c r="E12" s="6"/>
      <c r="F12" s="6"/>
      <c r="G12" s="6"/>
      <c r="H12" s="6"/>
      <c r="I12" s="6"/>
      <c r="J12" s="6"/>
      <c r="K12" s="6"/>
      <c r="L12" s="6"/>
      <c r="M12" s="6"/>
    </row>
    <row r="13" spans="1:14" x14ac:dyDescent="0.35">
      <c r="A13" s="9"/>
      <c r="B13" s="6"/>
      <c r="C13" s="6"/>
      <c r="D13" s="6"/>
      <c r="E13" s="6"/>
      <c r="F13" s="6"/>
      <c r="G13" s="6"/>
      <c r="H13" s="6"/>
      <c r="I13" s="6"/>
      <c r="J13" s="6"/>
      <c r="K13" s="6"/>
      <c r="L13" s="6"/>
      <c r="M13" s="6"/>
    </row>
    <row r="14" spans="1:14" x14ac:dyDescent="0.35">
      <c r="C14" s="78" t="s">
        <v>157</v>
      </c>
      <c r="D14" s="79"/>
      <c r="E14" s="79"/>
      <c r="F14" s="79"/>
      <c r="G14" s="79"/>
      <c r="H14" s="79"/>
      <c r="I14" s="79"/>
      <c r="J14" s="79"/>
      <c r="K14" s="79"/>
      <c r="L14" s="79"/>
      <c r="M14" s="79"/>
      <c r="N14" s="79"/>
    </row>
    <row r="15" spans="1:14" ht="14.25" customHeight="1" x14ac:dyDescent="0.35">
      <c r="B15" s="81" t="s">
        <v>124</v>
      </c>
      <c r="C15" s="83" t="s">
        <v>109</v>
      </c>
      <c r="D15" s="83" t="s">
        <v>0</v>
      </c>
      <c r="E15" s="83" t="s">
        <v>130</v>
      </c>
      <c r="F15" s="83" t="s">
        <v>131</v>
      </c>
      <c r="G15" s="83"/>
      <c r="H15" s="83"/>
      <c r="I15" s="83"/>
      <c r="J15" s="83"/>
      <c r="K15" s="80" t="s">
        <v>47</v>
      </c>
      <c r="L15" s="80"/>
      <c r="M15" s="80"/>
      <c r="N15" s="80"/>
    </row>
    <row r="16" spans="1:14" ht="43.5" x14ac:dyDescent="0.35">
      <c r="B16" s="82"/>
      <c r="C16" s="81"/>
      <c r="D16" s="81"/>
      <c r="E16" s="81"/>
      <c r="F16" s="16" t="s">
        <v>52</v>
      </c>
      <c r="G16" s="16" t="s">
        <v>53</v>
      </c>
      <c r="H16" s="16" t="s">
        <v>51</v>
      </c>
      <c r="I16" s="16" t="s">
        <v>54</v>
      </c>
      <c r="J16" s="16" t="s">
        <v>117</v>
      </c>
      <c r="K16" s="2" t="s">
        <v>2</v>
      </c>
      <c r="L16" s="2" t="s">
        <v>1</v>
      </c>
      <c r="M16" s="2" t="s">
        <v>115</v>
      </c>
      <c r="N16" s="18" t="s">
        <v>58</v>
      </c>
    </row>
    <row r="17" spans="1:14" x14ac:dyDescent="0.35">
      <c r="A17" s="5" t="s">
        <v>4</v>
      </c>
      <c r="B17" s="3" t="s">
        <v>19</v>
      </c>
      <c r="C17" s="32"/>
      <c r="D17" s="27"/>
      <c r="E17" s="30"/>
      <c r="F17" s="30"/>
      <c r="G17" s="30"/>
      <c r="H17" s="30"/>
      <c r="I17" s="30"/>
      <c r="J17" s="30"/>
      <c r="K17" s="27"/>
      <c r="L17" s="27"/>
      <c r="M17" s="27"/>
      <c r="N17" s="28"/>
    </row>
    <row r="18" spans="1:14" x14ac:dyDescent="0.35">
      <c r="A18" s="5" t="s">
        <v>5</v>
      </c>
      <c r="B18" s="4" t="s">
        <v>202</v>
      </c>
      <c r="C18" s="32">
        <v>1533</v>
      </c>
      <c r="D18" s="27">
        <v>16178</v>
      </c>
      <c r="E18" s="30">
        <v>6171110.1299999999</v>
      </c>
      <c r="F18" s="30">
        <v>531078.38</v>
      </c>
      <c r="G18" s="30">
        <v>91525.54</v>
      </c>
      <c r="H18" s="30">
        <v>2989598.13</v>
      </c>
      <c r="I18" s="30">
        <v>1373548.72</v>
      </c>
      <c r="J18" s="30">
        <v>1185359.3600000001</v>
      </c>
      <c r="K18" s="27">
        <v>59240</v>
      </c>
      <c r="L18" s="27">
        <v>58</v>
      </c>
      <c r="M18" s="27">
        <v>168</v>
      </c>
      <c r="N18" s="28">
        <v>32858</v>
      </c>
    </row>
    <row r="19" spans="1:14" x14ac:dyDescent="0.35">
      <c r="A19" s="5" t="s">
        <v>6</v>
      </c>
      <c r="B19" s="4" t="s">
        <v>203</v>
      </c>
      <c r="C19" s="33">
        <v>239</v>
      </c>
      <c r="D19" s="29">
        <v>2576</v>
      </c>
      <c r="E19" s="53">
        <v>1034475.8299999972</v>
      </c>
      <c r="F19" s="51">
        <v>132974.14000000001</v>
      </c>
      <c r="G19" s="51">
        <v>17281.04</v>
      </c>
      <c r="H19" s="51">
        <v>362789.62000000005</v>
      </c>
      <c r="I19" s="51">
        <v>328022.26000000007</v>
      </c>
      <c r="J19" s="51">
        <v>193408.76999999952</v>
      </c>
      <c r="K19" s="29">
        <v>8774</v>
      </c>
      <c r="L19" s="29">
        <v>9</v>
      </c>
      <c r="M19" s="29">
        <v>38</v>
      </c>
      <c r="N19" s="29">
        <v>7301</v>
      </c>
    </row>
    <row r="20" spans="1:14" x14ac:dyDescent="0.35">
      <c r="A20" s="5" t="s">
        <v>7</v>
      </c>
      <c r="B20" s="4" t="s">
        <v>22</v>
      </c>
      <c r="C20" s="33"/>
      <c r="D20" s="29"/>
      <c r="E20" s="31"/>
      <c r="F20" s="31"/>
      <c r="G20" s="31"/>
      <c r="H20" s="31"/>
      <c r="I20" s="31"/>
      <c r="J20" s="31"/>
      <c r="K20" s="29"/>
      <c r="L20" s="29"/>
      <c r="M20" s="29"/>
      <c r="N20" s="29"/>
    </row>
    <row r="21" spans="1:14" x14ac:dyDescent="0.35">
      <c r="A21" s="5" t="s">
        <v>8</v>
      </c>
      <c r="B21" s="4" t="s">
        <v>23</v>
      </c>
      <c r="C21" s="33"/>
      <c r="D21" s="29"/>
      <c r="E21" s="31"/>
      <c r="F21" s="31"/>
      <c r="G21" s="31"/>
      <c r="H21" s="31"/>
      <c r="I21" s="31"/>
      <c r="J21" s="31"/>
      <c r="K21" s="29"/>
      <c r="L21" s="29"/>
      <c r="M21" s="29"/>
      <c r="N21" s="29"/>
    </row>
    <row r="22" spans="1:14" x14ac:dyDescent="0.35">
      <c r="A22" s="5" t="s">
        <v>9</v>
      </c>
      <c r="B22" s="1" t="s">
        <v>17</v>
      </c>
      <c r="C22" s="33">
        <v>3579</v>
      </c>
      <c r="D22" s="29">
        <v>38872</v>
      </c>
      <c r="E22" s="54">
        <v>11609052.810000252</v>
      </c>
      <c r="F22" s="51">
        <v>1218289.6399999999</v>
      </c>
      <c r="G22" s="51">
        <v>223712.86000000007</v>
      </c>
      <c r="H22" s="51">
        <v>5295779.6600000253</v>
      </c>
      <c r="I22" s="51">
        <v>2749770.149999999</v>
      </c>
      <c r="J22" s="51">
        <v>2121500.500000034</v>
      </c>
      <c r="K22" s="29">
        <v>109211</v>
      </c>
      <c r="L22" s="29">
        <v>75</v>
      </c>
      <c r="M22" s="29">
        <v>184</v>
      </c>
      <c r="N22" s="29">
        <v>49876</v>
      </c>
    </row>
    <row r="23" spans="1:14" x14ac:dyDescent="0.35">
      <c r="A23" s="7" t="s">
        <v>10</v>
      </c>
      <c r="B23" s="13" t="s">
        <v>118</v>
      </c>
      <c r="C23" s="34">
        <f>SUM(C18:C22)</f>
        <v>5351</v>
      </c>
      <c r="D23" s="34">
        <f>SUM(D18:D22)</f>
        <v>57626</v>
      </c>
      <c r="E23" s="34">
        <f t="shared" ref="E23:N23" si="1">SUM(E18:E22)</f>
        <v>18814638.770000249</v>
      </c>
      <c r="F23" s="34">
        <f t="shared" si="1"/>
        <v>1882342.16</v>
      </c>
      <c r="G23" s="34">
        <f t="shared" si="1"/>
        <v>332519.44000000006</v>
      </c>
      <c r="H23" s="34">
        <f t="shared" si="1"/>
        <v>8648167.4100000262</v>
      </c>
      <c r="I23" s="34">
        <f t="shared" si="1"/>
        <v>4451341.129999999</v>
      </c>
      <c r="J23" s="34">
        <f t="shared" si="1"/>
        <v>3500268.6300000334</v>
      </c>
      <c r="K23" s="34">
        <f t="shared" si="1"/>
        <v>177225</v>
      </c>
      <c r="L23" s="34">
        <f t="shared" si="1"/>
        <v>142</v>
      </c>
      <c r="M23" s="34">
        <f t="shared" si="1"/>
        <v>390</v>
      </c>
      <c r="N23" s="34">
        <f t="shared" si="1"/>
        <v>90035</v>
      </c>
    </row>
    <row r="24" spans="1:14" x14ac:dyDescent="0.35">
      <c r="C24" s="50"/>
    </row>
    <row r="25" spans="1:14" x14ac:dyDescent="0.35">
      <c r="D25" s="50"/>
      <c r="E25" s="50"/>
    </row>
    <row r="26" spans="1:14" x14ac:dyDescent="0.35">
      <c r="A26" s="10" t="s">
        <v>11</v>
      </c>
    </row>
    <row r="27" spans="1:14" x14ac:dyDescent="0.35">
      <c r="A27" s="10" t="s">
        <v>50</v>
      </c>
    </row>
    <row r="28" spans="1:14" x14ac:dyDescent="0.35">
      <c r="A28" s="10"/>
    </row>
    <row r="29" spans="1:14" x14ac:dyDescent="0.35">
      <c r="A29" s="11" t="s">
        <v>18</v>
      </c>
    </row>
    <row r="30" spans="1:14" x14ac:dyDescent="0.35">
      <c r="A30" s="11"/>
    </row>
    <row r="31" spans="1:14" x14ac:dyDescent="0.35">
      <c r="A31" t="s">
        <v>43</v>
      </c>
    </row>
    <row r="32" spans="1:14" x14ac:dyDescent="0.35">
      <c r="A32" t="s">
        <v>44</v>
      </c>
    </row>
    <row r="34" spans="1:1" x14ac:dyDescent="0.35">
      <c r="A34" t="s">
        <v>55</v>
      </c>
    </row>
    <row r="35" spans="1:1" x14ac:dyDescent="0.35">
      <c r="A35" t="s">
        <v>56</v>
      </c>
    </row>
    <row r="36" spans="1:1" x14ac:dyDescent="0.35">
      <c r="A36" s="17" t="s">
        <v>57</v>
      </c>
    </row>
    <row r="38" spans="1:1" x14ac:dyDescent="0.35">
      <c r="A38" s="25" t="s">
        <v>111</v>
      </c>
    </row>
  </sheetData>
  <mergeCells count="14">
    <mergeCell ref="C2:N2"/>
    <mergeCell ref="E3:E4"/>
    <mergeCell ref="D3:D4"/>
    <mergeCell ref="C3:C4"/>
    <mergeCell ref="B3:B4"/>
    <mergeCell ref="F3:J3"/>
    <mergeCell ref="K3:N3"/>
    <mergeCell ref="C14:N14"/>
    <mergeCell ref="K15:N15"/>
    <mergeCell ref="B15:B16"/>
    <mergeCell ref="C15:C16"/>
    <mergeCell ref="D15:D16"/>
    <mergeCell ref="E15:E16"/>
    <mergeCell ref="F15:J15"/>
  </mergeCells>
  <hyperlinks>
    <hyperlink ref="A36" r:id="rId1" xr:uid="{00000000-0004-0000-0100-000000000000}"/>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N38"/>
  <sheetViews>
    <sheetView zoomScaleNormal="100" workbookViewId="0"/>
  </sheetViews>
  <sheetFormatPr defaultRowHeight="14.5" x14ac:dyDescent="0.35"/>
  <cols>
    <col min="1" max="1" width="6.54296875" customWidth="1"/>
    <col min="2" max="2" width="42" customWidth="1"/>
    <col min="3" max="4" width="12.54296875" customWidth="1"/>
    <col min="5" max="5" width="16.90625" bestFit="1" customWidth="1"/>
    <col min="6" max="6" width="14.90625" bestFit="1" customWidth="1"/>
    <col min="7" max="7" width="14" bestFit="1" customWidth="1"/>
    <col min="8" max="8" width="15.453125" bestFit="1" customWidth="1"/>
    <col min="9" max="10" width="14.453125" bestFit="1" customWidth="1"/>
    <col min="11" max="11" width="11.08984375" bestFit="1" customWidth="1"/>
    <col min="12" max="14" width="12.54296875" customWidth="1"/>
  </cols>
  <sheetData>
    <row r="2" spans="1:14" x14ac:dyDescent="0.35">
      <c r="C2" s="84" t="s">
        <v>183</v>
      </c>
      <c r="D2" s="85"/>
      <c r="E2" s="85"/>
      <c r="F2" s="85"/>
      <c r="G2" s="85"/>
      <c r="H2" s="85"/>
      <c r="I2" s="85"/>
      <c r="J2" s="85"/>
      <c r="K2" s="85"/>
      <c r="L2" s="85"/>
      <c r="M2" s="85"/>
      <c r="N2" s="85"/>
    </row>
    <row r="3" spans="1:14" ht="14.25" customHeight="1" x14ac:dyDescent="0.35">
      <c r="B3" s="81" t="s">
        <v>125</v>
      </c>
      <c r="C3" s="83" t="s">
        <v>109</v>
      </c>
      <c r="D3" s="83" t="s">
        <v>0</v>
      </c>
      <c r="E3" s="83" t="s">
        <v>130</v>
      </c>
      <c r="F3" s="83" t="s">
        <v>131</v>
      </c>
      <c r="G3" s="83"/>
      <c r="H3" s="83"/>
      <c r="I3" s="83"/>
      <c r="J3" s="83"/>
      <c r="K3" s="80" t="s">
        <v>47</v>
      </c>
      <c r="L3" s="80"/>
      <c r="M3" s="80"/>
      <c r="N3" s="80"/>
    </row>
    <row r="4" spans="1:14" ht="43.5" x14ac:dyDescent="0.35">
      <c r="B4" s="82"/>
      <c r="C4" s="81"/>
      <c r="D4" s="81"/>
      <c r="E4" s="81"/>
      <c r="F4" s="16" t="s">
        <v>52</v>
      </c>
      <c r="G4" s="16" t="s">
        <v>53</v>
      </c>
      <c r="H4" s="16" t="s">
        <v>51</v>
      </c>
      <c r="I4" s="16" t="s">
        <v>54</v>
      </c>
      <c r="J4" s="16" t="s">
        <v>117</v>
      </c>
      <c r="K4" s="2" t="s">
        <v>2</v>
      </c>
      <c r="L4" s="2" t="s">
        <v>1</v>
      </c>
      <c r="M4" s="2" t="s">
        <v>115</v>
      </c>
      <c r="N4" s="18" t="s">
        <v>58</v>
      </c>
    </row>
    <row r="5" spans="1:14" x14ac:dyDescent="0.35">
      <c r="A5" s="5" t="s">
        <v>4</v>
      </c>
      <c r="B5" s="3" t="s">
        <v>19</v>
      </c>
      <c r="C5" s="32"/>
      <c r="D5" s="27"/>
      <c r="E5" s="30"/>
      <c r="F5" s="30"/>
      <c r="G5" s="30"/>
      <c r="H5" s="30"/>
      <c r="I5" s="30"/>
      <c r="J5" s="30"/>
      <c r="K5" s="27"/>
      <c r="L5" s="27"/>
      <c r="M5" s="27"/>
      <c r="N5" s="28"/>
    </row>
    <row r="6" spans="1:14" x14ac:dyDescent="0.35">
      <c r="A6" s="5" t="s">
        <v>5</v>
      </c>
      <c r="B6" s="4" t="s">
        <v>20</v>
      </c>
      <c r="C6" s="32"/>
      <c r="D6" s="27"/>
      <c r="E6" s="30"/>
      <c r="F6" s="30"/>
      <c r="G6" s="30"/>
      <c r="H6" s="30"/>
      <c r="I6" s="30"/>
      <c r="J6" s="30"/>
      <c r="K6" s="27"/>
      <c r="L6" s="27"/>
      <c r="M6" s="27"/>
      <c r="N6" s="28"/>
    </row>
    <row r="7" spans="1:14" x14ac:dyDescent="0.35">
      <c r="A7" s="5" t="s">
        <v>6</v>
      </c>
      <c r="B7" s="4" t="s">
        <v>21</v>
      </c>
      <c r="C7" s="33"/>
      <c r="D7" s="29"/>
      <c r="E7" s="31"/>
      <c r="F7" s="31"/>
      <c r="G7" s="31"/>
      <c r="H7" s="31"/>
      <c r="I7" s="31"/>
      <c r="J7" s="31"/>
      <c r="K7" s="29"/>
      <c r="L7" s="29"/>
      <c r="M7" s="29"/>
      <c r="N7" s="29"/>
    </row>
    <row r="8" spans="1:14" x14ac:dyDescent="0.35">
      <c r="A8" s="5" t="s">
        <v>7</v>
      </c>
      <c r="B8" s="4" t="s">
        <v>22</v>
      </c>
      <c r="C8" s="33"/>
      <c r="D8" s="29"/>
      <c r="E8" s="31"/>
      <c r="F8" s="31"/>
      <c r="G8" s="31"/>
      <c r="H8" s="31"/>
      <c r="I8" s="31"/>
      <c r="J8" s="31"/>
      <c r="K8" s="29"/>
      <c r="L8" s="29"/>
      <c r="M8" s="29"/>
      <c r="N8" s="29"/>
    </row>
    <row r="9" spans="1:14" x14ac:dyDescent="0.35">
      <c r="A9" s="5" t="s">
        <v>8</v>
      </c>
      <c r="B9" s="4" t="s">
        <v>23</v>
      </c>
      <c r="C9" s="33"/>
      <c r="D9" s="29"/>
      <c r="E9" s="31"/>
      <c r="F9" s="31"/>
      <c r="G9" s="31"/>
      <c r="H9" s="31"/>
      <c r="I9" s="31"/>
      <c r="J9" s="31"/>
      <c r="K9" s="29"/>
      <c r="L9" s="29"/>
      <c r="M9" s="29"/>
      <c r="N9" s="29"/>
    </row>
    <row r="10" spans="1:14" x14ac:dyDescent="0.35">
      <c r="A10" s="5" t="s">
        <v>9</v>
      </c>
      <c r="B10" s="1" t="s">
        <v>17</v>
      </c>
      <c r="C10" s="33">
        <v>60</v>
      </c>
      <c r="D10" s="29">
        <v>653</v>
      </c>
      <c r="E10" s="31">
        <v>2904494.0800000001</v>
      </c>
      <c r="F10" s="31">
        <v>852746.75</v>
      </c>
      <c r="G10" s="31">
        <v>75648.009999999995</v>
      </c>
      <c r="H10" s="31">
        <v>747950.65</v>
      </c>
      <c r="I10" s="31">
        <v>922156.8</v>
      </c>
      <c r="J10" s="31">
        <v>305991.87</v>
      </c>
      <c r="K10" s="29">
        <v>6558</v>
      </c>
      <c r="L10" s="29">
        <v>49</v>
      </c>
      <c r="M10" s="29">
        <v>244</v>
      </c>
      <c r="N10" s="29">
        <v>2043</v>
      </c>
    </row>
    <row r="11" spans="1:14" x14ac:dyDescent="0.35">
      <c r="A11" s="7" t="s">
        <v>10</v>
      </c>
      <c r="B11" s="13" t="s">
        <v>119</v>
      </c>
      <c r="C11" s="34">
        <f>C10</f>
        <v>60</v>
      </c>
      <c r="D11" s="34">
        <f t="shared" ref="D11:N11" si="0">D10</f>
        <v>653</v>
      </c>
      <c r="E11" s="34">
        <f t="shared" si="0"/>
        <v>2904494.0800000001</v>
      </c>
      <c r="F11" s="34">
        <f t="shared" si="0"/>
        <v>852746.75</v>
      </c>
      <c r="G11" s="34">
        <f t="shared" si="0"/>
        <v>75648.009999999995</v>
      </c>
      <c r="H11" s="34">
        <f t="shared" si="0"/>
        <v>747950.65</v>
      </c>
      <c r="I11" s="34">
        <f t="shared" si="0"/>
        <v>922156.8</v>
      </c>
      <c r="J11" s="34">
        <f t="shared" si="0"/>
        <v>305991.87</v>
      </c>
      <c r="K11" s="34">
        <f t="shared" si="0"/>
        <v>6558</v>
      </c>
      <c r="L11" s="34">
        <f t="shared" si="0"/>
        <v>49</v>
      </c>
      <c r="M11" s="34">
        <f t="shared" si="0"/>
        <v>244</v>
      </c>
      <c r="N11" s="34">
        <f t="shared" si="0"/>
        <v>2043</v>
      </c>
    </row>
    <row r="12" spans="1:14" x14ac:dyDescent="0.35">
      <c r="A12" s="9"/>
      <c r="B12" s="6"/>
      <c r="C12" s="6"/>
      <c r="D12" s="6"/>
      <c r="E12" s="6"/>
      <c r="F12" s="6"/>
      <c r="G12" s="6"/>
      <c r="H12" s="6"/>
      <c r="I12" s="6"/>
      <c r="J12" s="6"/>
      <c r="K12" s="6"/>
      <c r="L12" s="6"/>
      <c r="M12" s="6"/>
    </row>
    <row r="13" spans="1:14" x14ac:dyDescent="0.35">
      <c r="A13" s="9"/>
      <c r="B13" s="6"/>
      <c r="C13" s="6"/>
      <c r="D13" s="6"/>
      <c r="E13" s="6"/>
      <c r="F13" s="6"/>
      <c r="G13" s="6"/>
      <c r="H13" s="6"/>
      <c r="I13" s="6"/>
      <c r="J13" s="6"/>
      <c r="K13" s="6"/>
      <c r="L13" s="6"/>
      <c r="M13" s="6"/>
    </row>
    <row r="14" spans="1:14" x14ac:dyDescent="0.35">
      <c r="C14" s="84" t="s">
        <v>182</v>
      </c>
      <c r="D14" s="85"/>
      <c r="E14" s="85"/>
      <c r="F14" s="85"/>
      <c r="G14" s="85"/>
      <c r="H14" s="85"/>
      <c r="I14" s="85"/>
      <c r="J14" s="85"/>
      <c r="K14" s="85"/>
      <c r="L14" s="85"/>
      <c r="M14" s="85"/>
      <c r="N14" s="85"/>
    </row>
    <row r="15" spans="1:14" ht="14.25" customHeight="1" x14ac:dyDescent="0.35">
      <c r="B15" s="81" t="s">
        <v>125</v>
      </c>
      <c r="C15" s="83" t="s">
        <v>109</v>
      </c>
      <c r="D15" s="83" t="s">
        <v>0</v>
      </c>
      <c r="E15" s="83" t="s">
        <v>130</v>
      </c>
      <c r="F15" s="83" t="s">
        <v>131</v>
      </c>
      <c r="G15" s="83"/>
      <c r="H15" s="83"/>
      <c r="I15" s="83"/>
      <c r="J15" s="83"/>
      <c r="K15" s="80" t="s">
        <v>47</v>
      </c>
      <c r="L15" s="80"/>
      <c r="M15" s="80"/>
      <c r="N15" s="80"/>
    </row>
    <row r="16" spans="1:14" ht="43.5" x14ac:dyDescent="0.35">
      <c r="B16" s="82"/>
      <c r="C16" s="81"/>
      <c r="D16" s="81"/>
      <c r="E16" s="81"/>
      <c r="F16" s="16" t="s">
        <v>52</v>
      </c>
      <c r="G16" s="16" t="s">
        <v>53</v>
      </c>
      <c r="H16" s="16" t="s">
        <v>51</v>
      </c>
      <c r="I16" s="16" t="s">
        <v>54</v>
      </c>
      <c r="J16" s="16" t="s">
        <v>117</v>
      </c>
      <c r="K16" s="2" t="s">
        <v>2</v>
      </c>
      <c r="L16" s="2" t="s">
        <v>1</v>
      </c>
      <c r="M16" s="2" t="s">
        <v>115</v>
      </c>
      <c r="N16" s="18" t="s">
        <v>58</v>
      </c>
    </row>
    <row r="17" spans="1:14" x14ac:dyDescent="0.35">
      <c r="A17" s="5" t="s">
        <v>4</v>
      </c>
      <c r="B17" s="3" t="s">
        <v>19</v>
      </c>
      <c r="C17" s="32"/>
      <c r="D17" s="27"/>
      <c r="E17" s="30"/>
      <c r="F17" s="30"/>
      <c r="G17" s="30"/>
      <c r="H17" s="30"/>
      <c r="I17" s="30"/>
      <c r="J17" s="30"/>
      <c r="K17" s="27"/>
      <c r="L17" s="27"/>
      <c r="M17" s="27"/>
      <c r="N17" s="28"/>
    </row>
    <row r="18" spans="1:14" x14ac:dyDescent="0.35">
      <c r="A18" s="5" t="s">
        <v>5</v>
      </c>
      <c r="B18" s="4" t="s">
        <v>20</v>
      </c>
      <c r="C18" s="32"/>
      <c r="D18" s="27"/>
      <c r="E18" s="30"/>
      <c r="F18" s="30"/>
      <c r="G18" s="30"/>
      <c r="H18" s="30"/>
      <c r="I18" s="30"/>
      <c r="J18" s="30"/>
      <c r="K18" s="27"/>
      <c r="L18" s="27"/>
      <c r="M18" s="27"/>
      <c r="N18" s="28"/>
    </row>
    <row r="19" spans="1:14" x14ac:dyDescent="0.35">
      <c r="A19" s="5" t="s">
        <v>6</v>
      </c>
      <c r="B19" s="4" t="s">
        <v>21</v>
      </c>
      <c r="C19" s="33"/>
      <c r="D19" s="29"/>
      <c r="E19" s="31"/>
      <c r="F19" s="31"/>
      <c r="G19" s="31"/>
      <c r="H19" s="31"/>
      <c r="I19" s="31"/>
      <c r="J19" s="31"/>
      <c r="K19" s="29"/>
      <c r="L19" s="29"/>
      <c r="M19" s="29"/>
      <c r="N19" s="29"/>
    </row>
    <row r="20" spans="1:14" x14ac:dyDescent="0.35">
      <c r="A20" s="5" t="s">
        <v>7</v>
      </c>
      <c r="B20" s="4" t="s">
        <v>22</v>
      </c>
      <c r="C20" s="33"/>
      <c r="D20" s="29"/>
      <c r="E20" s="31"/>
      <c r="F20" s="31"/>
      <c r="G20" s="31"/>
      <c r="H20" s="31"/>
      <c r="I20" s="31"/>
      <c r="J20" s="31"/>
      <c r="K20" s="29"/>
      <c r="L20" s="29"/>
      <c r="M20" s="29"/>
      <c r="N20" s="29"/>
    </row>
    <row r="21" spans="1:14" x14ac:dyDescent="0.35">
      <c r="A21" s="5" t="s">
        <v>8</v>
      </c>
      <c r="B21" s="4" t="s">
        <v>23</v>
      </c>
      <c r="C21" s="33"/>
      <c r="D21" s="29"/>
      <c r="E21" s="31"/>
      <c r="F21" s="31"/>
      <c r="G21" s="31"/>
      <c r="H21" s="31"/>
      <c r="I21" s="31"/>
      <c r="J21" s="31"/>
      <c r="K21" s="29"/>
      <c r="L21" s="29"/>
      <c r="M21" s="29"/>
      <c r="N21" s="29"/>
    </row>
    <row r="22" spans="1:14" x14ac:dyDescent="0.35">
      <c r="A22" s="5" t="s">
        <v>9</v>
      </c>
      <c r="B22" s="1" t="s">
        <v>17</v>
      </c>
      <c r="C22" s="33">
        <v>1249</v>
      </c>
      <c r="D22" s="29">
        <v>13442</v>
      </c>
      <c r="E22" s="31">
        <v>4203472.01</v>
      </c>
      <c r="F22" s="51">
        <v>305935.98</v>
      </c>
      <c r="G22" s="51">
        <v>102564.70999999999</v>
      </c>
      <c r="H22" s="51">
        <v>2132174.1800000011</v>
      </c>
      <c r="I22" s="51">
        <v>880928.20999999961</v>
      </c>
      <c r="J22" s="51">
        <v>781868.9299999912</v>
      </c>
      <c r="K22" s="52">
        <v>38506</v>
      </c>
      <c r="L22" s="50">
        <v>45</v>
      </c>
      <c r="M22" s="29">
        <v>114</v>
      </c>
      <c r="N22" s="29">
        <v>16623</v>
      </c>
    </row>
    <row r="23" spans="1:14" x14ac:dyDescent="0.35">
      <c r="A23" s="7" t="s">
        <v>10</v>
      </c>
      <c r="B23" s="13" t="s">
        <v>119</v>
      </c>
      <c r="C23" s="34">
        <f>C22</f>
        <v>1249</v>
      </c>
      <c r="D23" s="34">
        <f t="shared" ref="D23:N23" si="1">D22</f>
        <v>13442</v>
      </c>
      <c r="E23" s="34">
        <f t="shared" si="1"/>
        <v>4203472.01</v>
      </c>
      <c r="F23" s="34">
        <f t="shared" si="1"/>
        <v>305935.98</v>
      </c>
      <c r="G23" s="34">
        <f t="shared" si="1"/>
        <v>102564.70999999999</v>
      </c>
      <c r="H23" s="34">
        <f t="shared" si="1"/>
        <v>2132174.1800000011</v>
      </c>
      <c r="I23" s="34">
        <f t="shared" si="1"/>
        <v>880928.20999999961</v>
      </c>
      <c r="J23" s="34">
        <f t="shared" si="1"/>
        <v>781868.9299999912</v>
      </c>
      <c r="K23" s="34">
        <f t="shared" si="1"/>
        <v>38506</v>
      </c>
      <c r="L23" s="34">
        <f t="shared" si="1"/>
        <v>45</v>
      </c>
      <c r="M23" s="34">
        <f t="shared" si="1"/>
        <v>114</v>
      </c>
      <c r="N23" s="34">
        <f t="shared" si="1"/>
        <v>16623</v>
      </c>
    </row>
    <row r="26" spans="1:14" x14ac:dyDescent="0.35">
      <c r="A26" s="10" t="s">
        <v>11</v>
      </c>
    </row>
    <row r="27" spans="1:14" x14ac:dyDescent="0.35">
      <c r="A27" s="10" t="s">
        <v>50</v>
      </c>
    </row>
    <row r="28" spans="1:14" x14ac:dyDescent="0.35">
      <c r="A28" s="10"/>
    </row>
    <row r="29" spans="1:14" x14ac:dyDescent="0.35">
      <c r="A29" s="11" t="s">
        <v>18</v>
      </c>
    </row>
    <row r="31" spans="1:14" x14ac:dyDescent="0.35">
      <c r="A31" s="11" t="s">
        <v>45</v>
      </c>
    </row>
    <row r="32" spans="1:14" x14ac:dyDescent="0.35">
      <c r="A32" s="10" t="s">
        <v>46</v>
      </c>
    </row>
    <row r="34" spans="1:1" x14ac:dyDescent="0.35">
      <c r="A34" t="s">
        <v>55</v>
      </c>
    </row>
    <row r="35" spans="1:1" x14ac:dyDescent="0.35">
      <c r="A35" t="s">
        <v>56</v>
      </c>
    </row>
    <row r="36" spans="1:1" x14ac:dyDescent="0.35">
      <c r="A36" s="17" t="s">
        <v>57</v>
      </c>
    </row>
    <row r="38" spans="1:1" x14ac:dyDescent="0.35">
      <c r="A38" s="25" t="s">
        <v>111</v>
      </c>
    </row>
  </sheetData>
  <mergeCells count="14">
    <mergeCell ref="C2:N2"/>
    <mergeCell ref="K15:N15"/>
    <mergeCell ref="C14:N14"/>
    <mergeCell ref="B3:B4"/>
    <mergeCell ref="C3:C4"/>
    <mergeCell ref="D3:D4"/>
    <mergeCell ref="E3:E4"/>
    <mergeCell ref="F3:J3"/>
    <mergeCell ref="K3:N3"/>
    <mergeCell ref="B15:B16"/>
    <mergeCell ref="C15:C16"/>
    <mergeCell ref="D15:D16"/>
    <mergeCell ref="E15:E16"/>
    <mergeCell ref="F15:J15"/>
  </mergeCells>
  <hyperlinks>
    <hyperlink ref="A36"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N40"/>
  <sheetViews>
    <sheetView topLeftCell="B1" zoomScaleNormal="100" workbookViewId="0">
      <selection activeCell="K22" sqref="K22"/>
    </sheetView>
  </sheetViews>
  <sheetFormatPr defaultRowHeight="14.5" x14ac:dyDescent="0.35"/>
  <cols>
    <col min="1" max="1" width="6.54296875" customWidth="1"/>
    <col min="2" max="2" width="42" customWidth="1"/>
    <col min="3" max="4" width="12.54296875" customWidth="1"/>
    <col min="5" max="5" width="21.54296875" bestFit="1" customWidth="1"/>
    <col min="6" max="6" width="16.90625" bestFit="1" customWidth="1"/>
    <col min="7" max="7" width="14" bestFit="1" customWidth="1"/>
    <col min="8" max="8" width="16.453125" bestFit="1" customWidth="1"/>
    <col min="9" max="9" width="15.90625" bestFit="1" customWidth="1"/>
    <col min="10" max="10" width="16.453125" bestFit="1" customWidth="1"/>
    <col min="11" max="11" width="13.08984375" bestFit="1" customWidth="1"/>
    <col min="12" max="14" width="12.54296875" customWidth="1"/>
  </cols>
  <sheetData>
    <row r="2" spans="1:14" x14ac:dyDescent="0.35">
      <c r="C2" s="84" t="s">
        <v>184</v>
      </c>
      <c r="D2" s="85"/>
      <c r="E2" s="85"/>
      <c r="F2" s="85"/>
      <c r="G2" s="85"/>
      <c r="H2" s="85"/>
      <c r="I2" s="85"/>
      <c r="J2" s="85"/>
      <c r="K2" s="85"/>
      <c r="L2" s="85"/>
      <c r="M2" s="85"/>
      <c r="N2" s="85"/>
    </row>
    <row r="3" spans="1:14" ht="14.25" customHeight="1" x14ac:dyDescent="0.35">
      <c r="B3" s="81" t="s">
        <v>126</v>
      </c>
      <c r="C3" s="83" t="s">
        <v>109</v>
      </c>
      <c r="D3" s="83" t="s">
        <v>0</v>
      </c>
      <c r="E3" s="83" t="s">
        <v>130</v>
      </c>
      <c r="F3" s="83" t="s">
        <v>131</v>
      </c>
      <c r="G3" s="83"/>
      <c r="H3" s="83"/>
      <c r="I3" s="83"/>
      <c r="J3" s="83"/>
      <c r="K3" s="80" t="s">
        <v>47</v>
      </c>
      <c r="L3" s="80"/>
      <c r="M3" s="80"/>
      <c r="N3" s="80"/>
    </row>
    <row r="4" spans="1:14" ht="43.5" x14ac:dyDescent="0.35">
      <c r="B4" s="82"/>
      <c r="C4" s="81"/>
      <c r="D4" s="81"/>
      <c r="E4" s="81"/>
      <c r="F4" s="16" t="s">
        <v>52</v>
      </c>
      <c r="G4" s="16" t="s">
        <v>53</v>
      </c>
      <c r="H4" s="16" t="s">
        <v>51</v>
      </c>
      <c r="I4" s="16" t="s">
        <v>54</v>
      </c>
      <c r="J4" s="16" t="s">
        <v>117</v>
      </c>
      <c r="K4" s="2" t="s">
        <v>2</v>
      </c>
      <c r="L4" s="2" t="s">
        <v>1</v>
      </c>
      <c r="M4" s="2" t="s">
        <v>115</v>
      </c>
      <c r="N4" s="18" t="s">
        <v>58</v>
      </c>
    </row>
    <row r="5" spans="1:14" x14ac:dyDescent="0.35">
      <c r="A5" s="5" t="s">
        <v>4</v>
      </c>
      <c r="B5" s="3" t="s">
        <v>19</v>
      </c>
      <c r="C5" s="32"/>
      <c r="D5" s="27"/>
      <c r="E5" s="30"/>
      <c r="F5" s="30"/>
      <c r="G5" s="30"/>
      <c r="H5" s="30"/>
      <c r="I5" s="30"/>
      <c r="J5" s="30"/>
      <c r="K5" s="27"/>
      <c r="L5" s="27"/>
      <c r="M5" s="27"/>
      <c r="N5" s="28"/>
    </row>
    <row r="6" spans="1:14" x14ac:dyDescent="0.35">
      <c r="A6" s="5" t="s">
        <v>5</v>
      </c>
      <c r="B6" s="4" t="s">
        <v>204</v>
      </c>
      <c r="C6" s="32">
        <v>107</v>
      </c>
      <c r="D6" s="27">
        <v>1181</v>
      </c>
      <c r="E6" s="53">
        <v>6196261.790000001</v>
      </c>
      <c r="F6" s="51">
        <v>2677448.9800000004</v>
      </c>
      <c r="G6" s="51">
        <v>145264.13000000003</v>
      </c>
      <c r="H6" s="51">
        <v>1625966.8700000003</v>
      </c>
      <c r="I6" s="51">
        <v>1126979.5300000005</v>
      </c>
      <c r="J6" s="51">
        <v>620602.2799999998</v>
      </c>
      <c r="K6" s="27">
        <v>11435</v>
      </c>
      <c r="L6" s="27">
        <v>102</v>
      </c>
      <c r="M6" s="27">
        <v>1178</v>
      </c>
      <c r="N6" s="28">
        <v>2903</v>
      </c>
    </row>
    <row r="7" spans="1:14" x14ac:dyDescent="0.35">
      <c r="A7" s="5" t="s">
        <v>6</v>
      </c>
      <c r="B7" s="4" t="s">
        <v>21</v>
      </c>
      <c r="C7" s="33"/>
      <c r="D7" s="29"/>
      <c r="E7" s="31"/>
      <c r="F7" s="31"/>
      <c r="G7" s="31"/>
      <c r="H7" s="31"/>
      <c r="I7" s="31"/>
      <c r="J7" s="31"/>
      <c r="K7" s="29"/>
      <c r="L7" s="29"/>
      <c r="M7" s="29"/>
      <c r="N7" s="29"/>
    </row>
    <row r="8" spans="1:14" x14ac:dyDescent="0.35">
      <c r="A8" s="5" t="s">
        <v>7</v>
      </c>
      <c r="B8" s="4" t="s">
        <v>22</v>
      </c>
      <c r="C8" s="33"/>
      <c r="D8" s="29"/>
      <c r="E8" s="31"/>
      <c r="F8" s="31"/>
      <c r="G8" s="31"/>
      <c r="H8" s="31"/>
      <c r="I8" s="31"/>
      <c r="J8" s="31"/>
      <c r="K8" s="29"/>
      <c r="L8" s="29"/>
      <c r="M8" s="29"/>
      <c r="N8" s="29"/>
    </row>
    <row r="9" spans="1:14" x14ac:dyDescent="0.35">
      <c r="A9" s="5" t="s">
        <v>8</v>
      </c>
      <c r="B9" s="4" t="s">
        <v>23</v>
      </c>
      <c r="C9" s="33"/>
      <c r="D9" s="29"/>
      <c r="E9" s="31"/>
      <c r="F9" s="31"/>
      <c r="G9" s="31"/>
      <c r="H9" s="31"/>
      <c r="I9" s="31"/>
      <c r="J9" s="31"/>
      <c r="K9" s="29"/>
      <c r="L9" s="29"/>
      <c r="M9" s="29"/>
      <c r="N9" s="29"/>
    </row>
    <row r="10" spans="1:14" x14ac:dyDescent="0.35">
      <c r="A10" s="5" t="s">
        <v>9</v>
      </c>
      <c r="B10" s="1" t="s">
        <v>17</v>
      </c>
      <c r="C10" s="33">
        <v>209</v>
      </c>
      <c r="D10" s="29">
        <v>2287</v>
      </c>
      <c r="E10" s="53">
        <v>9750540.8499999978</v>
      </c>
      <c r="F10" s="51">
        <v>3289803.23</v>
      </c>
      <c r="G10" s="51">
        <v>184082.64000000007</v>
      </c>
      <c r="H10" s="51">
        <v>2916861.06</v>
      </c>
      <c r="I10" s="51">
        <v>2259090.5099999998</v>
      </c>
      <c r="J10" s="51">
        <v>1100703.4100000004</v>
      </c>
      <c r="K10" s="29">
        <v>21969</v>
      </c>
      <c r="L10" s="29">
        <v>205</v>
      </c>
      <c r="M10" s="29">
        <v>1297</v>
      </c>
      <c r="N10" s="29">
        <v>5630</v>
      </c>
    </row>
    <row r="11" spans="1:14" x14ac:dyDescent="0.35">
      <c r="A11" s="7" t="s">
        <v>10</v>
      </c>
      <c r="B11" s="13" t="s">
        <v>120</v>
      </c>
      <c r="C11" s="34">
        <f>C6+C10</f>
        <v>316</v>
      </c>
      <c r="D11" s="34">
        <f t="shared" ref="D11:N11" si="0">D6+D10</f>
        <v>3468</v>
      </c>
      <c r="E11" s="34">
        <f t="shared" si="0"/>
        <v>15946802.639999999</v>
      </c>
      <c r="F11" s="34">
        <f t="shared" si="0"/>
        <v>5967252.2100000009</v>
      </c>
      <c r="G11" s="34">
        <f t="shared" si="0"/>
        <v>329346.77000000014</v>
      </c>
      <c r="H11" s="34">
        <f t="shared" si="0"/>
        <v>4542827.9300000006</v>
      </c>
      <c r="I11" s="34">
        <f t="shared" si="0"/>
        <v>3386070.04</v>
      </c>
      <c r="J11" s="34">
        <f t="shared" si="0"/>
        <v>1721305.6900000002</v>
      </c>
      <c r="K11" s="34">
        <f t="shared" si="0"/>
        <v>33404</v>
      </c>
      <c r="L11" s="34">
        <f t="shared" si="0"/>
        <v>307</v>
      </c>
      <c r="M11" s="34">
        <f t="shared" si="0"/>
        <v>2475</v>
      </c>
      <c r="N11" s="34">
        <f t="shared" si="0"/>
        <v>8533</v>
      </c>
    </row>
    <row r="12" spans="1:14" x14ac:dyDescent="0.35">
      <c r="A12" s="9"/>
      <c r="B12" s="6"/>
      <c r="C12" s="6"/>
      <c r="D12" s="6"/>
      <c r="E12" s="6"/>
      <c r="F12" s="6"/>
      <c r="G12" s="6"/>
      <c r="H12" s="6"/>
      <c r="I12" s="6"/>
      <c r="J12" s="6"/>
      <c r="K12" s="6"/>
      <c r="L12" s="6"/>
      <c r="M12" s="6"/>
    </row>
    <row r="13" spans="1:14" x14ac:dyDescent="0.35">
      <c r="A13" s="9"/>
      <c r="B13" s="6"/>
      <c r="C13" s="6"/>
      <c r="D13" s="6"/>
      <c r="E13" s="6"/>
      <c r="F13" s="6"/>
      <c r="G13" s="6"/>
      <c r="H13" s="6"/>
      <c r="I13" s="6"/>
      <c r="J13" s="6"/>
      <c r="K13" s="6"/>
      <c r="L13" s="6"/>
      <c r="M13" s="6"/>
    </row>
    <row r="14" spans="1:14" x14ac:dyDescent="0.35">
      <c r="C14" s="84" t="s">
        <v>185</v>
      </c>
      <c r="D14" s="85"/>
      <c r="E14" s="85"/>
      <c r="F14" s="85"/>
      <c r="G14" s="85"/>
      <c r="H14" s="85"/>
      <c r="I14" s="85"/>
      <c r="J14" s="85"/>
      <c r="K14" s="85"/>
      <c r="L14" s="85"/>
      <c r="M14" s="85"/>
      <c r="N14" s="85"/>
    </row>
    <row r="15" spans="1:14" ht="14.25" customHeight="1" x14ac:dyDescent="0.35">
      <c r="B15" s="81" t="s">
        <v>126</v>
      </c>
      <c r="C15" s="83" t="s">
        <v>109</v>
      </c>
      <c r="D15" s="83" t="s">
        <v>0</v>
      </c>
      <c r="E15" s="83" t="s">
        <v>130</v>
      </c>
      <c r="F15" s="83" t="s">
        <v>131</v>
      </c>
      <c r="G15" s="83"/>
      <c r="H15" s="83"/>
      <c r="I15" s="83"/>
      <c r="J15" s="83"/>
      <c r="K15" s="80" t="s">
        <v>47</v>
      </c>
      <c r="L15" s="80"/>
      <c r="M15" s="80"/>
      <c r="N15" s="80"/>
    </row>
    <row r="16" spans="1:14" ht="43.5" x14ac:dyDescent="0.35">
      <c r="B16" s="82"/>
      <c r="C16" s="81"/>
      <c r="D16" s="81"/>
      <c r="E16" s="81"/>
      <c r="F16" s="16" t="s">
        <v>52</v>
      </c>
      <c r="G16" s="16" t="s">
        <v>53</v>
      </c>
      <c r="H16" s="16" t="s">
        <v>51</v>
      </c>
      <c r="I16" s="16" t="s">
        <v>54</v>
      </c>
      <c r="J16" s="16" t="s">
        <v>117</v>
      </c>
      <c r="K16" s="2" t="s">
        <v>2</v>
      </c>
      <c r="L16" s="2" t="s">
        <v>1</v>
      </c>
      <c r="M16" s="2" t="s">
        <v>115</v>
      </c>
      <c r="N16" s="18" t="s">
        <v>58</v>
      </c>
    </row>
    <row r="17" spans="1:14" x14ac:dyDescent="0.35">
      <c r="A17" s="5" t="s">
        <v>4</v>
      </c>
      <c r="B17" s="3" t="s">
        <v>19</v>
      </c>
      <c r="C17" s="32"/>
      <c r="D17" s="27"/>
      <c r="E17" s="30"/>
      <c r="F17" s="30"/>
      <c r="G17" s="30"/>
      <c r="H17" s="30"/>
      <c r="I17" s="30"/>
      <c r="J17" s="30"/>
      <c r="K17" s="27"/>
      <c r="L17" s="27"/>
      <c r="M17" s="27"/>
      <c r="N17" s="28"/>
    </row>
    <row r="18" spans="1:14" x14ac:dyDescent="0.35">
      <c r="A18" s="5" t="s">
        <v>5</v>
      </c>
      <c r="B18" s="4" t="s">
        <v>204</v>
      </c>
      <c r="C18" s="32">
        <v>1602</v>
      </c>
      <c r="D18" s="27">
        <v>17612</v>
      </c>
      <c r="E18" s="53">
        <v>5148005.7000000328</v>
      </c>
      <c r="F18" s="51">
        <v>274014.61999999994</v>
      </c>
      <c r="G18" s="51">
        <v>103006.41</v>
      </c>
      <c r="H18" s="51">
        <v>3071986.1800000076</v>
      </c>
      <c r="I18" s="51">
        <v>746151.74999999953</v>
      </c>
      <c r="J18" s="51">
        <v>952846.73999998835</v>
      </c>
      <c r="K18" s="27">
        <v>54230</v>
      </c>
      <c r="L18" s="27">
        <v>32</v>
      </c>
      <c r="M18" s="27">
        <v>137</v>
      </c>
      <c r="N18" s="28">
        <v>15762</v>
      </c>
    </row>
    <row r="19" spans="1:14" x14ac:dyDescent="0.35">
      <c r="A19" s="5" t="s">
        <v>6</v>
      </c>
      <c r="B19" s="4" t="s">
        <v>21</v>
      </c>
      <c r="C19" s="33"/>
      <c r="D19" s="29"/>
      <c r="E19" s="31"/>
      <c r="F19" s="31"/>
      <c r="G19" s="31"/>
      <c r="H19" s="31"/>
      <c r="I19" s="31"/>
      <c r="J19" s="31"/>
      <c r="K19" s="29"/>
      <c r="L19" s="29"/>
      <c r="M19" s="29"/>
      <c r="N19" s="29"/>
    </row>
    <row r="20" spans="1:14" x14ac:dyDescent="0.35">
      <c r="A20" s="5" t="s">
        <v>7</v>
      </c>
      <c r="B20" s="4" t="s">
        <v>22</v>
      </c>
      <c r="C20" s="33"/>
      <c r="D20" s="29"/>
      <c r="E20" s="31"/>
      <c r="F20" s="31"/>
      <c r="G20" s="31"/>
      <c r="H20" s="31"/>
      <c r="I20" s="31"/>
      <c r="J20" s="31"/>
      <c r="K20" s="29"/>
      <c r="L20" s="29"/>
      <c r="M20" s="29"/>
      <c r="N20" s="29"/>
    </row>
    <row r="21" spans="1:14" x14ac:dyDescent="0.35">
      <c r="A21" s="5" t="s">
        <v>8</v>
      </c>
      <c r="B21" s="4" t="s">
        <v>23</v>
      </c>
      <c r="C21" s="33"/>
      <c r="D21" s="29"/>
      <c r="E21" s="31"/>
      <c r="F21" s="31"/>
      <c r="G21" s="31"/>
      <c r="H21" s="31"/>
      <c r="I21" s="31"/>
      <c r="J21" s="31"/>
      <c r="K21" s="29"/>
      <c r="L21" s="29"/>
      <c r="M21" s="29"/>
      <c r="N21" s="29"/>
    </row>
    <row r="22" spans="1:14" x14ac:dyDescent="0.35">
      <c r="A22" s="5" t="s">
        <v>9</v>
      </c>
      <c r="B22" s="1" t="s">
        <v>17</v>
      </c>
      <c r="C22" s="33">
        <v>3518</v>
      </c>
      <c r="D22" s="29">
        <v>36104</v>
      </c>
      <c r="E22" s="53">
        <v>12797268.570000073</v>
      </c>
      <c r="F22" s="51">
        <v>1027994.4600000003</v>
      </c>
      <c r="G22" s="51">
        <v>249053.31000000006</v>
      </c>
      <c r="H22" s="51">
        <v>7431513.620000015</v>
      </c>
      <c r="I22" s="51">
        <v>1964373.7999999986</v>
      </c>
      <c r="J22" s="51">
        <v>2124333.380000039</v>
      </c>
      <c r="K22" s="29">
        <v>125970</v>
      </c>
      <c r="L22" s="29">
        <v>133</v>
      </c>
      <c r="M22" s="29">
        <v>524</v>
      </c>
      <c r="N22" s="29">
        <v>41525</v>
      </c>
    </row>
    <row r="23" spans="1:14" x14ac:dyDescent="0.35">
      <c r="A23" s="7" t="s">
        <v>10</v>
      </c>
      <c r="B23" s="13" t="s">
        <v>120</v>
      </c>
      <c r="C23" s="34">
        <f>C18+C22</f>
        <v>5120</v>
      </c>
      <c r="D23" s="34">
        <f t="shared" ref="D23:N23" si="1">D18+D22</f>
        <v>53716</v>
      </c>
      <c r="E23" s="34">
        <f t="shared" si="1"/>
        <v>17945274.270000108</v>
      </c>
      <c r="F23" s="34">
        <f t="shared" si="1"/>
        <v>1302009.0800000003</v>
      </c>
      <c r="G23" s="34">
        <f t="shared" si="1"/>
        <v>352059.72000000009</v>
      </c>
      <c r="H23" s="34">
        <f t="shared" si="1"/>
        <v>10503499.800000023</v>
      </c>
      <c r="I23" s="34">
        <f t="shared" si="1"/>
        <v>2710525.549999998</v>
      </c>
      <c r="J23" s="34">
        <f t="shared" si="1"/>
        <v>3077180.1200000271</v>
      </c>
      <c r="K23" s="34">
        <f t="shared" si="1"/>
        <v>180200</v>
      </c>
      <c r="L23" s="34">
        <f t="shared" si="1"/>
        <v>165</v>
      </c>
      <c r="M23" s="34">
        <f t="shared" si="1"/>
        <v>661</v>
      </c>
      <c r="N23" s="34">
        <f t="shared" si="1"/>
        <v>57287</v>
      </c>
    </row>
    <row r="26" spans="1:14" x14ac:dyDescent="0.35">
      <c r="A26" t="s">
        <v>11</v>
      </c>
    </row>
    <row r="27" spans="1:14" x14ac:dyDescent="0.35">
      <c r="A27" t="s">
        <v>50</v>
      </c>
    </row>
    <row r="29" spans="1:14" x14ac:dyDescent="0.35">
      <c r="A29" s="43" t="s">
        <v>18</v>
      </c>
    </row>
    <row r="30" spans="1:14" x14ac:dyDescent="0.35">
      <c r="A30" s="43"/>
    </row>
    <row r="31" spans="1:14" x14ac:dyDescent="0.35">
      <c r="A31" s="43" t="s">
        <v>93</v>
      </c>
    </row>
    <row r="32" spans="1:14" x14ac:dyDescent="0.35">
      <c r="A32" t="s">
        <v>96</v>
      </c>
    </row>
    <row r="34" spans="1:1" x14ac:dyDescent="0.35">
      <c r="A34" t="s">
        <v>55</v>
      </c>
    </row>
    <row r="35" spans="1:1" x14ac:dyDescent="0.35">
      <c r="A35" t="s">
        <v>56</v>
      </c>
    </row>
    <row r="36" spans="1:1" x14ac:dyDescent="0.35">
      <c r="A36" s="17" t="s">
        <v>57</v>
      </c>
    </row>
    <row r="38" spans="1:1" x14ac:dyDescent="0.35">
      <c r="A38" s="25" t="s">
        <v>111</v>
      </c>
    </row>
    <row r="40" spans="1:1" x14ac:dyDescent="0.35">
      <c r="A40" s="25"/>
    </row>
  </sheetData>
  <mergeCells count="14">
    <mergeCell ref="C2:N2"/>
    <mergeCell ref="K15:N15"/>
    <mergeCell ref="C14:N14"/>
    <mergeCell ref="B3:B4"/>
    <mergeCell ref="C3:C4"/>
    <mergeCell ref="D3:D4"/>
    <mergeCell ref="E3:E4"/>
    <mergeCell ref="F3:J3"/>
    <mergeCell ref="K3:N3"/>
    <mergeCell ref="B15:B16"/>
    <mergeCell ref="C15:C16"/>
    <mergeCell ref="D15:D16"/>
    <mergeCell ref="E15:E16"/>
    <mergeCell ref="F15:J15"/>
  </mergeCells>
  <hyperlinks>
    <hyperlink ref="A36" r:id="rId1" xr:uid="{00000000-0004-0000-03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ED073-BB1B-4EB1-8157-CDC748B7377A}">
  <dimension ref="A2:N40"/>
  <sheetViews>
    <sheetView zoomScaleNormal="100" workbookViewId="0"/>
  </sheetViews>
  <sheetFormatPr defaultRowHeight="14.5" x14ac:dyDescent="0.35"/>
  <cols>
    <col min="1" max="1" width="6.54296875" customWidth="1"/>
    <col min="2" max="2" width="42" customWidth="1"/>
    <col min="3" max="4" width="12.54296875" customWidth="1"/>
    <col min="5" max="5" width="14.453125" bestFit="1" customWidth="1"/>
    <col min="6" max="6" width="14.81640625" bestFit="1" customWidth="1"/>
    <col min="7" max="8" width="13.81640625" bestFit="1" customWidth="1"/>
    <col min="9" max="9" width="14" bestFit="1" customWidth="1"/>
    <col min="10" max="10" width="13.54296875" customWidth="1"/>
    <col min="11" max="11" width="10.7265625" bestFit="1" customWidth="1"/>
    <col min="12" max="12" width="14.453125" bestFit="1" customWidth="1"/>
    <col min="13" max="13" width="11.7265625" bestFit="1" customWidth="1"/>
    <col min="14" max="14" width="12.54296875" customWidth="1"/>
  </cols>
  <sheetData>
    <row r="2" spans="1:14" x14ac:dyDescent="0.35">
      <c r="C2" s="84" t="s">
        <v>186</v>
      </c>
      <c r="D2" s="85"/>
      <c r="E2" s="85"/>
      <c r="F2" s="85"/>
      <c r="G2" s="85"/>
      <c r="H2" s="85"/>
      <c r="I2" s="85"/>
      <c r="J2" s="85"/>
      <c r="K2" s="85"/>
      <c r="L2" s="85"/>
      <c r="M2" s="85"/>
      <c r="N2" s="85"/>
    </row>
    <row r="3" spans="1:14" ht="14.25" customHeight="1" x14ac:dyDescent="0.35">
      <c r="B3" s="81" t="s">
        <v>127</v>
      </c>
      <c r="C3" s="83" t="s">
        <v>109</v>
      </c>
      <c r="D3" s="83" t="s">
        <v>0</v>
      </c>
      <c r="E3" s="83" t="s">
        <v>130</v>
      </c>
      <c r="F3" s="83" t="s">
        <v>131</v>
      </c>
      <c r="G3" s="83"/>
      <c r="H3" s="83"/>
      <c r="I3" s="83"/>
      <c r="J3" s="83"/>
      <c r="K3" s="80" t="s">
        <v>47</v>
      </c>
      <c r="L3" s="80"/>
      <c r="M3" s="80"/>
      <c r="N3" s="80"/>
    </row>
    <row r="4" spans="1:14" ht="43.5" x14ac:dyDescent="0.35">
      <c r="B4" s="82"/>
      <c r="C4" s="81"/>
      <c r="D4" s="81"/>
      <c r="E4" s="81"/>
      <c r="F4" s="16" t="s">
        <v>52</v>
      </c>
      <c r="G4" s="16" t="s">
        <v>53</v>
      </c>
      <c r="H4" s="16" t="s">
        <v>51</v>
      </c>
      <c r="I4" s="16" t="s">
        <v>54</v>
      </c>
      <c r="J4" s="16" t="s">
        <v>117</v>
      </c>
      <c r="K4" s="2" t="s">
        <v>2</v>
      </c>
      <c r="L4" s="2" t="s">
        <v>1</v>
      </c>
      <c r="M4" s="2" t="s">
        <v>115</v>
      </c>
      <c r="N4" s="18" t="s">
        <v>58</v>
      </c>
    </row>
    <row r="5" spans="1:14" x14ac:dyDescent="0.35">
      <c r="A5" s="5" t="s">
        <v>4</v>
      </c>
      <c r="B5" s="68" t="s">
        <v>19</v>
      </c>
      <c r="C5" s="32"/>
      <c r="D5" s="27"/>
      <c r="E5" s="30"/>
      <c r="F5" s="30"/>
      <c r="G5" s="30"/>
      <c r="H5" s="30"/>
      <c r="I5" s="30"/>
      <c r="J5" s="30"/>
      <c r="K5" s="27"/>
      <c r="L5" s="27"/>
      <c r="M5" s="27"/>
      <c r="N5" s="28"/>
    </row>
    <row r="6" spans="1:14" x14ac:dyDescent="0.35">
      <c r="A6" s="5" t="s">
        <v>5</v>
      </c>
      <c r="B6" s="55" t="s">
        <v>20</v>
      </c>
      <c r="C6" s="32"/>
      <c r="D6" s="27"/>
      <c r="E6" s="30"/>
      <c r="F6" s="30"/>
      <c r="G6" s="30"/>
      <c r="H6" s="30"/>
      <c r="I6" s="30"/>
      <c r="J6" s="30"/>
      <c r="K6" s="27"/>
      <c r="L6" s="27"/>
      <c r="M6" s="27"/>
      <c r="N6" s="28"/>
    </row>
    <row r="7" spans="1:14" x14ac:dyDescent="0.35">
      <c r="A7" s="5" t="s">
        <v>6</v>
      </c>
      <c r="B7" s="55" t="s">
        <v>21</v>
      </c>
      <c r="C7" s="33"/>
      <c r="D7" s="29"/>
      <c r="E7" s="31"/>
      <c r="F7" s="31"/>
      <c r="G7" s="31"/>
      <c r="H7" s="31"/>
      <c r="I7" s="31"/>
      <c r="J7" s="31"/>
      <c r="K7" s="29"/>
      <c r="L7" s="29"/>
      <c r="M7" s="29"/>
      <c r="N7" s="29"/>
    </row>
    <row r="8" spans="1:14" x14ac:dyDescent="0.35">
      <c r="A8" s="5" t="s">
        <v>7</v>
      </c>
      <c r="B8" s="55" t="s">
        <v>22</v>
      </c>
      <c r="C8" s="33"/>
      <c r="D8" s="29"/>
      <c r="E8" s="31"/>
      <c r="F8" s="31"/>
      <c r="G8" s="31"/>
      <c r="H8" s="31"/>
      <c r="I8" s="31"/>
      <c r="J8" s="31"/>
      <c r="K8" s="29"/>
      <c r="L8" s="29"/>
      <c r="M8" s="29"/>
      <c r="N8" s="29"/>
    </row>
    <row r="9" spans="1:14" x14ac:dyDescent="0.35">
      <c r="A9" s="5" t="s">
        <v>8</v>
      </c>
      <c r="B9" s="55" t="s">
        <v>23</v>
      </c>
      <c r="C9" s="33"/>
      <c r="D9" s="29"/>
      <c r="E9" s="31"/>
      <c r="F9" s="31"/>
      <c r="G9" s="31"/>
      <c r="H9" s="31"/>
      <c r="I9" s="31"/>
      <c r="J9" s="31"/>
      <c r="K9" s="29"/>
      <c r="L9" s="29"/>
      <c r="M9" s="29"/>
      <c r="N9" s="29"/>
    </row>
    <row r="10" spans="1:14" x14ac:dyDescent="0.35">
      <c r="A10" s="5" t="s">
        <v>9</v>
      </c>
      <c r="B10" s="1" t="s">
        <v>17</v>
      </c>
      <c r="C10" s="33">
        <v>13</v>
      </c>
      <c r="D10" s="29">
        <v>117</v>
      </c>
      <c r="E10" s="31">
        <v>661594.42000000004</v>
      </c>
      <c r="F10" s="31">
        <v>373207.42</v>
      </c>
      <c r="G10" s="31">
        <v>5608.47</v>
      </c>
      <c r="H10" s="31">
        <v>86806.2</v>
      </c>
      <c r="I10" s="31">
        <v>121835.66</v>
      </c>
      <c r="J10" s="31">
        <v>74163.67</v>
      </c>
      <c r="K10" s="29">
        <v>1172</v>
      </c>
      <c r="L10" s="29">
        <v>26</v>
      </c>
      <c r="M10" s="29">
        <v>170</v>
      </c>
      <c r="N10" s="29">
        <v>237</v>
      </c>
    </row>
    <row r="11" spans="1:14" x14ac:dyDescent="0.35">
      <c r="A11" s="7" t="s">
        <v>10</v>
      </c>
      <c r="B11" s="13" t="s">
        <v>121</v>
      </c>
      <c r="C11" s="34">
        <f>C10</f>
        <v>13</v>
      </c>
      <c r="D11" s="34">
        <f t="shared" ref="D11:N11" si="0">D10</f>
        <v>117</v>
      </c>
      <c r="E11" s="34">
        <f t="shared" si="0"/>
        <v>661594.42000000004</v>
      </c>
      <c r="F11" s="34">
        <f t="shared" si="0"/>
        <v>373207.42</v>
      </c>
      <c r="G11" s="34">
        <f t="shared" si="0"/>
        <v>5608.47</v>
      </c>
      <c r="H11" s="34">
        <f t="shared" si="0"/>
        <v>86806.2</v>
      </c>
      <c r="I11" s="34">
        <f t="shared" si="0"/>
        <v>121835.66</v>
      </c>
      <c r="J11" s="34">
        <f t="shared" si="0"/>
        <v>74163.67</v>
      </c>
      <c r="K11" s="34">
        <f t="shared" si="0"/>
        <v>1172</v>
      </c>
      <c r="L11" s="34">
        <f t="shared" si="0"/>
        <v>26</v>
      </c>
      <c r="M11" s="34">
        <f t="shared" si="0"/>
        <v>170</v>
      </c>
      <c r="N11" s="34">
        <f t="shared" si="0"/>
        <v>237</v>
      </c>
    </row>
    <row r="12" spans="1:14" x14ac:dyDescent="0.35">
      <c r="A12" s="67"/>
    </row>
    <row r="13" spans="1:14" x14ac:dyDescent="0.35">
      <c r="A13" s="67"/>
    </row>
    <row r="14" spans="1:14" x14ac:dyDescent="0.35">
      <c r="C14" s="84" t="s">
        <v>187</v>
      </c>
      <c r="D14" s="85"/>
      <c r="E14" s="85"/>
      <c r="F14" s="85"/>
      <c r="G14" s="85"/>
      <c r="H14" s="85"/>
      <c r="I14" s="85"/>
      <c r="J14" s="85"/>
      <c r="K14" s="85"/>
      <c r="L14" s="85"/>
      <c r="M14" s="85"/>
      <c r="N14" s="85"/>
    </row>
    <row r="15" spans="1:14" ht="14.25" customHeight="1" x14ac:dyDescent="0.35">
      <c r="B15" s="81" t="s">
        <v>127</v>
      </c>
      <c r="C15" s="83" t="s">
        <v>109</v>
      </c>
      <c r="D15" s="83" t="s">
        <v>0</v>
      </c>
      <c r="E15" s="83" t="s">
        <v>130</v>
      </c>
      <c r="F15" s="83" t="s">
        <v>131</v>
      </c>
      <c r="G15" s="83"/>
      <c r="H15" s="83"/>
      <c r="I15" s="83"/>
      <c r="J15" s="83"/>
      <c r="K15" s="80" t="s">
        <v>47</v>
      </c>
      <c r="L15" s="80"/>
      <c r="M15" s="80"/>
      <c r="N15" s="80"/>
    </row>
    <row r="16" spans="1:14" ht="43.5" x14ac:dyDescent="0.35">
      <c r="B16" s="82"/>
      <c r="C16" s="81"/>
      <c r="D16" s="81"/>
      <c r="E16" s="81"/>
      <c r="F16" s="16" t="s">
        <v>52</v>
      </c>
      <c r="G16" s="16" t="s">
        <v>53</v>
      </c>
      <c r="H16" s="16" t="s">
        <v>51</v>
      </c>
      <c r="I16" s="16" t="s">
        <v>54</v>
      </c>
      <c r="J16" s="16" t="s">
        <v>117</v>
      </c>
      <c r="K16" s="2" t="s">
        <v>2</v>
      </c>
      <c r="L16" s="2" t="s">
        <v>1</v>
      </c>
      <c r="M16" s="2" t="s">
        <v>115</v>
      </c>
      <c r="N16" s="18" t="s">
        <v>58</v>
      </c>
    </row>
    <row r="17" spans="1:14" x14ac:dyDescent="0.35">
      <c r="A17" s="5" t="s">
        <v>4</v>
      </c>
      <c r="B17" s="68" t="s">
        <v>19</v>
      </c>
      <c r="C17" s="32"/>
      <c r="D17" s="27"/>
      <c r="E17" s="30"/>
      <c r="F17" s="30"/>
      <c r="G17" s="30"/>
      <c r="H17" s="30"/>
      <c r="I17" s="30"/>
      <c r="J17" s="30"/>
      <c r="K17" s="27"/>
      <c r="L17" s="27"/>
      <c r="M17" s="27"/>
      <c r="N17" s="28"/>
    </row>
    <row r="18" spans="1:14" x14ac:dyDescent="0.35">
      <c r="A18" s="5" t="s">
        <v>5</v>
      </c>
      <c r="B18" s="55" t="s">
        <v>20</v>
      </c>
      <c r="C18" s="32"/>
      <c r="D18" s="27"/>
      <c r="E18" s="30"/>
      <c r="F18" s="30"/>
      <c r="G18" s="30"/>
      <c r="H18" s="30"/>
      <c r="I18" s="30"/>
      <c r="J18" s="30"/>
      <c r="K18" s="27"/>
      <c r="L18" s="27"/>
      <c r="M18" s="27"/>
      <c r="N18" s="28"/>
    </row>
    <row r="19" spans="1:14" x14ac:dyDescent="0.35">
      <c r="A19" s="5" t="s">
        <v>6</v>
      </c>
      <c r="B19" s="55" t="s">
        <v>21</v>
      </c>
      <c r="C19" s="33"/>
      <c r="D19" s="29"/>
      <c r="E19" s="31"/>
      <c r="F19" s="31"/>
      <c r="G19" s="31"/>
      <c r="H19" s="31"/>
      <c r="I19" s="31"/>
      <c r="J19" s="31"/>
      <c r="K19" s="29"/>
      <c r="L19" s="29"/>
      <c r="M19" s="29"/>
      <c r="N19" s="29"/>
    </row>
    <row r="20" spans="1:14" x14ac:dyDescent="0.35">
      <c r="A20" s="5" t="s">
        <v>7</v>
      </c>
      <c r="B20" s="55" t="s">
        <v>22</v>
      </c>
      <c r="C20" s="33"/>
      <c r="D20" s="29"/>
      <c r="E20" s="31"/>
      <c r="F20" s="31"/>
      <c r="G20" s="31"/>
      <c r="H20" s="31"/>
      <c r="I20" s="31"/>
      <c r="J20" s="31"/>
      <c r="K20" s="29"/>
      <c r="L20" s="29"/>
      <c r="M20" s="29"/>
      <c r="N20" s="29"/>
    </row>
    <row r="21" spans="1:14" x14ac:dyDescent="0.35">
      <c r="A21" s="5" t="s">
        <v>8</v>
      </c>
      <c r="B21" s="55" t="s">
        <v>23</v>
      </c>
      <c r="C21" s="33"/>
      <c r="D21" s="29"/>
      <c r="E21" s="31"/>
      <c r="F21" s="31"/>
      <c r="G21" s="31"/>
      <c r="H21" s="31"/>
      <c r="I21" s="31"/>
      <c r="J21" s="31"/>
      <c r="K21" s="29"/>
      <c r="L21" s="29"/>
      <c r="M21" s="29"/>
      <c r="N21" s="29"/>
    </row>
    <row r="22" spans="1:14" x14ac:dyDescent="0.35">
      <c r="A22" s="5" t="s">
        <v>9</v>
      </c>
      <c r="B22" s="1" t="s">
        <v>17</v>
      </c>
      <c r="C22" s="33">
        <v>38</v>
      </c>
      <c r="D22" s="29">
        <v>389</v>
      </c>
      <c r="E22" s="31">
        <v>210363.16</v>
      </c>
      <c r="F22" s="31">
        <v>68924.800000000003</v>
      </c>
      <c r="G22" s="31">
        <v>757.89</v>
      </c>
      <c r="H22" s="31">
        <v>68982.210000000006</v>
      </c>
      <c r="I22" s="31">
        <v>22669.919999999998</v>
      </c>
      <c r="J22" s="31">
        <v>49028.34</v>
      </c>
      <c r="K22" s="29">
        <v>1657</v>
      </c>
      <c r="L22" s="29">
        <v>10</v>
      </c>
      <c r="M22" s="29">
        <v>34</v>
      </c>
      <c r="N22" s="29">
        <v>494</v>
      </c>
    </row>
    <row r="23" spans="1:14" x14ac:dyDescent="0.35">
      <c r="A23" s="7" t="s">
        <v>10</v>
      </c>
      <c r="B23" s="13" t="s">
        <v>121</v>
      </c>
      <c r="C23" s="34">
        <f>C22</f>
        <v>38</v>
      </c>
      <c r="D23" s="34">
        <f t="shared" ref="D23:N23" si="1">D22</f>
        <v>389</v>
      </c>
      <c r="E23" s="34">
        <f t="shared" si="1"/>
        <v>210363.16</v>
      </c>
      <c r="F23" s="34">
        <f t="shared" si="1"/>
        <v>68924.800000000003</v>
      </c>
      <c r="G23" s="34">
        <f t="shared" si="1"/>
        <v>757.89</v>
      </c>
      <c r="H23" s="34">
        <f t="shared" si="1"/>
        <v>68982.210000000006</v>
      </c>
      <c r="I23" s="34">
        <f t="shared" si="1"/>
        <v>22669.919999999998</v>
      </c>
      <c r="J23" s="34">
        <f t="shared" si="1"/>
        <v>49028.34</v>
      </c>
      <c r="K23" s="34">
        <f t="shared" si="1"/>
        <v>1657</v>
      </c>
      <c r="L23" s="34">
        <f t="shared" si="1"/>
        <v>10</v>
      </c>
      <c r="M23" s="34">
        <f t="shared" si="1"/>
        <v>34</v>
      </c>
      <c r="N23" s="34">
        <f t="shared" si="1"/>
        <v>494</v>
      </c>
    </row>
    <row r="26" spans="1:14" x14ac:dyDescent="0.35">
      <c r="A26" t="s">
        <v>11</v>
      </c>
    </row>
    <row r="27" spans="1:14" x14ac:dyDescent="0.35">
      <c r="A27" t="s">
        <v>50</v>
      </c>
    </row>
    <row r="29" spans="1:14" x14ac:dyDescent="0.35">
      <c r="A29" s="43" t="s">
        <v>18</v>
      </c>
    </row>
    <row r="31" spans="1:14" x14ac:dyDescent="0.35">
      <c r="A31" s="43" t="s">
        <v>94</v>
      </c>
    </row>
    <row r="32" spans="1:14" x14ac:dyDescent="0.35">
      <c r="A32" t="s">
        <v>132</v>
      </c>
    </row>
    <row r="34" spans="1:1" x14ac:dyDescent="0.35">
      <c r="A34" t="s">
        <v>55</v>
      </c>
    </row>
    <row r="35" spans="1:1" x14ac:dyDescent="0.35">
      <c r="A35" t="s">
        <v>56</v>
      </c>
    </row>
    <row r="36" spans="1:1" x14ac:dyDescent="0.35">
      <c r="A36" s="17" t="s">
        <v>57</v>
      </c>
    </row>
    <row r="38" spans="1:1" x14ac:dyDescent="0.35">
      <c r="A38" s="25" t="s">
        <v>111</v>
      </c>
    </row>
    <row r="40" spans="1:1" x14ac:dyDescent="0.35">
      <c r="A40" s="25"/>
    </row>
  </sheetData>
  <mergeCells count="14">
    <mergeCell ref="C2:N2"/>
    <mergeCell ref="B3:B4"/>
    <mergeCell ref="C3:C4"/>
    <mergeCell ref="D3:D4"/>
    <mergeCell ref="E3:E4"/>
    <mergeCell ref="F3:J3"/>
    <mergeCell ref="K3:N3"/>
    <mergeCell ref="C14:N14"/>
    <mergeCell ref="B15:B16"/>
    <mergeCell ref="C15:C16"/>
    <mergeCell ref="D15:D16"/>
    <mergeCell ref="E15:E16"/>
    <mergeCell ref="F15:J15"/>
    <mergeCell ref="K15:N15"/>
  </mergeCells>
  <hyperlinks>
    <hyperlink ref="A36" r:id="rId1" xr:uid="{7296886B-F413-48DC-8AD6-EA96B51AC41E}"/>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N40"/>
  <sheetViews>
    <sheetView zoomScaleNormal="100" workbookViewId="0">
      <selection activeCell="A31" sqref="A31"/>
    </sheetView>
  </sheetViews>
  <sheetFormatPr defaultRowHeight="14.5" x14ac:dyDescent="0.35"/>
  <cols>
    <col min="1" max="1" width="6.54296875" customWidth="1"/>
    <col min="2" max="2" width="42" customWidth="1"/>
    <col min="3" max="4" width="12.54296875" customWidth="1"/>
    <col min="5" max="5" width="18.08984375" bestFit="1" customWidth="1"/>
    <col min="6" max="7" width="13.54296875" customWidth="1"/>
    <col min="8" max="8" width="14.453125" bestFit="1" customWidth="1"/>
    <col min="9" max="10" width="13.54296875" customWidth="1"/>
    <col min="11" max="14" width="12.54296875" customWidth="1"/>
  </cols>
  <sheetData>
    <row r="2" spans="1:14" x14ac:dyDescent="0.35">
      <c r="C2" s="84" t="s">
        <v>188</v>
      </c>
      <c r="D2" s="85"/>
      <c r="E2" s="85"/>
      <c r="F2" s="85"/>
      <c r="G2" s="85"/>
      <c r="H2" s="85"/>
      <c r="I2" s="85"/>
      <c r="J2" s="85"/>
      <c r="K2" s="85"/>
      <c r="L2" s="85"/>
      <c r="M2" s="85"/>
      <c r="N2" s="85"/>
    </row>
    <row r="3" spans="1:14" ht="14.25" customHeight="1" x14ac:dyDescent="0.35">
      <c r="B3" s="81" t="s">
        <v>128</v>
      </c>
      <c r="C3" s="83" t="s">
        <v>109</v>
      </c>
      <c r="D3" s="83" t="s">
        <v>0</v>
      </c>
      <c r="E3" s="83" t="s">
        <v>130</v>
      </c>
      <c r="F3" s="83" t="s">
        <v>131</v>
      </c>
      <c r="G3" s="83"/>
      <c r="H3" s="83"/>
      <c r="I3" s="83"/>
      <c r="J3" s="83"/>
      <c r="K3" s="80" t="s">
        <v>47</v>
      </c>
      <c r="L3" s="80"/>
      <c r="M3" s="80"/>
      <c r="N3" s="80"/>
    </row>
    <row r="4" spans="1:14" ht="43.5" x14ac:dyDescent="0.35">
      <c r="B4" s="82"/>
      <c r="C4" s="81"/>
      <c r="D4" s="81"/>
      <c r="E4" s="81"/>
      <c r="F4" s="16" t="s">
        <v>52</v>
      </c>
      <c r="G4" s="16" t="s">
        <v>53</v>
      </c>
      <c r="H4" s="16" t="s">
        <v>51</v>
      </c>
      <c r="I4" s="16" t="s">
        <v>54</v>
      </c>
      <c r="J4" s="16" t="s">
        <v>117</v>
      </c>
      <c r="K4" s="2" t="s">
        <v>2</v>
      </c>
      <c r="L4" s="2" t="s">
        <v>1</v>
      </c>
      <c r="M4" s="2" t="s">
        <v>115</v>
      </c>
      <c r="N4" s="18" t="s">
        <v>58</v>
      </c>
    </row>
    <row r="5" spans="1:14" x14ac:dyDescent="0.35">
      <c r="A5" s="5" t="s">
        <v>4</v>
      </c>
      <c r="B5" s="3" t="s">
        <v>19</v>
      </c>
      <c r="C5" s="32"/>
      <c r="D5" s="27"/>
      <c r="E5" s="30"/>
      <c r="F5" s="30"/>
      <c r="G5" s="30"/>
      <c r="H5" s="30"/>
      <c r="I5" s="30"/>
      <c r="J5" s="30"/>
      <c r="K5" s="27"/>
      <c r="L5" s="27"/>
      <c r="M5" s="27"/>
      <c r="N5" s="28"/>
    </row>
    <row r="6" spans="1:14" x14ac:dyDescent="0.35">
      <c r="A6" s="5" t="s">
        <v>5</v>
      </c>
      <c r="B6" s="4" t="s">
        <v>20</v>
      </c>
      <c r="C6" s="32"/>
      <c r="D6" s="27"/>
      <c r="E6" s="30"/>
      <c r="F6" s="30"/>
      <c r="G6" s="30"/>
      <c r="H6" s="30"/>
      <c r="I6" s="30"/>
      <c r="J6" s="30"/>
      <c r="K6" s="27"/>
      <c r="L6" s="27"/>
      <c r="M6" s="27"/>
      <c r="N6" s="28"/>
    </row>
    <row r="7" spans="1:14" x14ac:dyDescent="0.35">
      <c r="A7" s="5" t="s">
        <v>6</v>
      </c>
      <c r="B7" s="4" t="s">
        <v>21</v>
      </c>
      <c r="C7" s="33"/>
      <c r="D7" s="29"/>
      <c r="E7" s="31"/>
      <c r="F7" s="31"/>
      <c r="G7" s="31"/>
      <c r="H7" s="31"/>
      <c r="I7" s="31"/>
      <c r="J7" s="31"/>
      <c r="K7" s="29"/>
      <c r="L7" s="29"/>
      <c r="M7" s="29"/>
      <c r="N7" s="29"/>
    </row>
    <row r="8" spans="1:14" x14ac:dyDescent="0.35">
      <c r="A8" s="5" t="s">
        <v>7</v>
      </c>
      <c r="B8" s="4" t="s">
        <v>22</v>
      </c>
      <c r="C8" s="33"/>
      <c r="D8" s="29"/>
      <c r="E8" s="31"/>
      <c r="F8" s="31"/>
      <c r="G8" s="31"/>
      <c r="H8" s="31"/>
      <c r="I8" s="31"/>
      <c r="J8" s="31"/>
      <c r="K8" s="29"/>
      <c r="L8" s="29"/>
      <c r="M8" s="29"/>
      <c r="N8" s="29"/>
    </row>
    <row r="9" spans="1:14" x14ac:dyDescent="0.35">
      <c r="A9" s="5" t="s">
        <v>8</v>
      </c>
      <c r="B9" s="4" t="s">
        <v>23</v>
      </c>
      <c r="C9" s="33"/>
      <c r="D9" s="29"/>
      <c r="E9" s="31"/>
      <c r="F9" s="31"/>
      <c r="G9" s="31"/>
      <c r="H9" s="31"/>
      <c r="I9" s="31"/>
      <c r="J9" s="31"/>
      <c r="K9" s="29"/>
      <c r="L9" s="29"/>
      <c r="M9" s="29"/>
      <c r="N9" s="29"/>
    </row>
    <row r="10" spans="1:14" x14ac:dyDescent="0.35">
      <c r="A10" s="5" t="s">
        <v>9</v>
      </c>
      <c r="B10" s="1" t="s">
        <v>17</v>
      </c>
      <c r="C10" s="33">
        <v>4</v>
      </c>
      <c r="D10" s="29">
        <v>40</v>
      </c>
      <c r="E10" s="31">
        <v>292701.46000000002</v>
      </c>
      <c r="F10" s="31">
        <v>212921.86</v>
      </c>
      <c r="G10" s="31">
        <v>4053.57</v>
      </c>
      <c r="H10" s="31">
        <v>42664.78</v>
      </c>
      <c r="I10" s="31">
        <v>10506.52</v>
      </c>
      <c r="J10" s="31">
        <v>22554.73</v>
      </c>
      <c r="K10" s="29">
        <v>530</v>
      </c>
      <c r="L10" s="29">
        <v>6</v>
      </c>
      <c r="M10" s="29">
        <v>62</v>
      </c>
      <c r="N10" s="29">
        <v>79</v>
      </c>
    </row>
    <row r="11" spans="1:14" x14ac:dyDescent="0.35">
      <c r="A11" s="7" t="s">
        <v>10</v>
      </c>
      <c r="B11" s="13" t="s">
        <v>122</v>
      </c>
      <c r="C11" s="34">
        <f>C10</f>
        <v>4</v>
      </c>
      <c r="D11" s="34">
        <f t="shared" ref="D11:N11" si="0">D10</f>
        <v>40</v>
      </c>
      <c r="E11" s="34">
        <f t="shared" si="0"/>
        <v>292701.46000000002</v>
      </c>
      <c r="F11" s="34">
        <f t="shared" si="0"/>
        <v>212921.86</v>
      </c>
      <c r="G11" s="34">
        <f t="shared" si="0"/>
        <v>4053.57</v>
      </c>
      <c r="H11" s="34">
        <f t="shared" si="0"/>
        <v>42664.78</v>
      </c>
      <c r="I11" s="34">
        <f t="shared" si="0"/>
        <v>10506.52</v>
      </c>
      <c r="J11" s="34">
        <f t="shared" si="0"/>
        <v>22554.73</v>
      </c>
      <c r="K11" s="34">
        <f t="shared" si="0"/>
        <v>530</v>
      </c>
      <c r="L11" s="34">
        <f t="shared" si="0"/>
        <v>6</v>
      </c>
      <c r="M11" s="34">
        <f t="shared" si="0"/>
        <v>62</v>
      </c>
      <c r="N11" s="34">
        <f t="shared" si="0"/>
        <v>79</v>
      </c>
    </row>
    <row r="12" spans="1:14" x14ac:dyDescent="0.35">
      <c r="A12" s="9"/>
      <c r="B12" s="6"/>
      <c r="C12" s="6"/>
      <c r="D12" s="6"/>
      <c r="E12" s="6"/>
      <c r="F12" s="6"/>
      <c r="G12" s="6"/>
      <c r="H12" s="6"/>
      <c r="I12" s="6"/>
      <c r="J12" s="6"/>
      <c r="K12" s="6"/>
      <c r="L12" s="6"/>
      <c r="M12" s="6"/>
    </row>
    <row r="13" spans="1:14" x14ac:dyDescent="0.35">
      <c r="A13" s="9"/>
      <c r="B13" s="6"/>
      <c r="C13" s="6"/>
      <c r="D13" s="6"/>
      <c r="E13" s="6"/>
      <c r="F13" s="6"/>
      <c r="G13" s="6"/>
      <c r="H13" s="6"/>
      <c r="I13" s="6"/>
      <c r="J13" s="6"/>
      <c r="K13" s="6"/>
      <c r="L13" s="6"/>
      <c r="M13" s="6"/>
    </row>
    <row r="14" spans="1:14" x14ac:dyDescent="0.35">
      <c r="C14" s="84" t="s">
        <v>189</v>
      </c>
      <c r="D14" s="85"/>
      <c r="E14" s="85"/>
      <c r="F14" s="85"/>
      <c r="G14" s="85"/>
      <c r="H14" s="85"/>
      <c r="I14" s="85"/>
      <c r="J14" s="85"/>
      <c r="K14" s="85"/>
      <c r="L14" s="85"/>
      <c r="M14" s="85"/>
      <c r="N14" s="85"/>
    </row>
    <row r="15" spans="1:14" ht="14.25" customHeight="1" x14ac:dyDescent="0.35">
      <c r="B15" s="81" t="s">
        <v>128</v>
      </c>
      <c r="C15" s="83" t="s">
        <v>109</v>
      </c>
      <c r="D15" s="83" t="s">
        <v>0</v>
      </c>
      <c r="E15" s="83" t="s">
        <v>130</v>
      </c>
      <c r="F15" s="83" t="s">
        <v>131</v>
      </c>
      <c r="G15" s="83"/>
      <c r="H15" s="83"/>
      <c r="I15" s="83"/>
      <c r="J15" s="83"/>
      <c r="K15" s="80" t="s">
        <v>47</v>
      </c>
      <c r="L15" s="80"/>
      <c r="M15" s="80"/>
      <c r="N15" s="80"/>
    </row>
    <row r="16" spans="1:14" ht="43.5" x14ac:dyDescent="0.35">
      <c r="B16" s="82"/>
      <c r="C16" s="81"/>
      <c r="D16" s="81"/>
      <c r="E16" s="81"/>
      <c r="F16" s="16" t="s">
        <v>52</v>
      </c>
      <c r="G16" s="16" t="s">
        <v>53</v>
      </c>
      <c r="H16" s="16" t="s">
        <v>51</v>
      </c>
      <c r="I16" s="16" t="s">
        <v>54</v>
      </c>
      <c r="J16" s="16" t="s">
        <v>117</v>
      </c>
      <c r="K16" s="2" t="s">
        <v>2</v>
      </c>
      <c r="L16" s="2" t="s">
        <v>1</v>
      </c>
      <c r="M16" s="2" t="s">
        <v>115</v>
      </c>
      <c r="N16" s="18" t="s">
        <v>58</v>
      </c>
    </row>
    <row r="17" spans="1:14" x14ac:dyDescent="0.35">
      <c r="A17" s="5" t="s">
        <v>4</v>
      </c>
      <c r="B17" s="3" t="s">
        <v>19</v>
      </c>
      <c r="C17" s="32"/>
      <c r="D17" s="27"/>
      <c r="E17" s="30"/>
      <c r="F17" s="30"/>
      <c r="G17" s="30"/>
      <c r="H17" s="30"/>
      <c r="I17" s="30"/>
      <c r="J17" s="30"/>
      <c r="K17" s="27"/>
      <c r="L17" s="27"/>
      <c r="M17" s="27"/>
      <c r="N17" s="28"/>
    </row>
    <row r="18" spans="1:14" x14ac:dyDescent="0.35">
      <c r="A18" s="5" t="s">
        <v>5</v>
      </c>
      <c r="B18" s="4" t="s">
        <v>20</v>
      </c>
      <c r="C18" s="32"/>
      <c r="D18" s="27"/>
      <c r="E18" s="30"/>
      <c r="F18" s="30"/>
      <c r="G18" s="30"/>
      <c r="H18" s="30"/>
      <c r="I18" s="30"/>
      <c r="J18" s="30"/>
      <c r="K18" s="27"/>
      <c r="L18" s="27"/>
      <c r="M18" s="27"/>
      <c r="N18" s="28"/>
    </row>
    <row r="19" spans="1:14" x14ac:dyDescent="0.35">
      <c r="A19" s="5" t="s">
        <v>6</v>
      </c>
      <c r="B19" s="4" t="s">
        <v>21</v>
      </c>
      <c r="C19" s="33"/>
      <c r="D19" s="29"/>
      <c r="E19" s="31"/>
      <c r="F19" s="31"/>
      <c r="G19" s="31"/>
      <c r="H19" s="31"/>
      <c r="I19" s="31"/>
      <c r="J19" s="31"/>
      <c r="K19" s="29"/>
      <c r="L19" s="29"/>
      <c r="M19" s="29"/>
      <c r="N19" s="29"/>
    </row>
    <row r="20" spans="1:14" x14ac:dyDescent="0.35">
      <c r="A20" s="5" t="s">
        <v>7</v>
      </c>
      <c r="B20" s="4" t="s">
        <v>22</v>
      </c>
      <c r="C20" s="33"/>
      <c r="D20" s="29"/>
      <c r="E20" s="31"/>
      <c r="F20" s="31"/>
      <c r="G20" s="31"/>
      <c r="H20" s="31"/>
      <c r="I20" s="31"/>
      <c r="J20" s="31"/>
      <c r="K20" s="29"/>
      <c r="L20" s="29"/>
      <c r="M20" s="29"/>
      <c r="N20" s="29"/>
    </row>
    <row r="21" spans="1:14" x14ac:dyDescent="0.35">
      <c r="A21" s="5" t="s">
        <v>8</v>
      </c>
      <c r="B21" s="4" t="s">
        <v>23</v>
      </c>
      <c r="C21" s="33"/>
      <c r="D21" s="29"/>
      <c r="E21" s="31"/>
      <c r="F21" s="31"/>
      <c r="G21" s="31"/>
      <c r="H21" s="31"/>
      <c r="I21" s="31"/>
      <c r="J21" s="31"/>
      <c r="K21" s="29"/>
      <c r="L21" s="29"/>
      <c r="M21" s="29"/>
      <c r="N21" s="29"/>
    </row>
    <row r="22" spans="1:14" x14ac:dyDescent="0.35">
      <c r="A22" s="5" t="s">
        <v>9</v>
      </c>
      <c r="B22" s="1" t="s">
        <v>17</v>
      </c>
      <c r="C22" s="33">
        <v>113</v>
      </c>
      <c r="D22" s="29">
        <v>1123</v>
      </c>
      <c r="E22" s="54">
        <v>547688.23000000021</v>
      </c>
      <c r="F22" s="51">
        <v>49012.02</v>
      </c>
      <c r="G22" s="51">
        <v>6715.34</v>
      </c>
      <c r="H22" s="51">
        <v>265971.38000000006</v>
      </c>
      <c r="I22" s="51">
        <v>131792.84000000003</v>
      </c>
      <c r="J22" s="51">
        <v>94196.650000000125</v>
      </c>
      <c r="K22" s="29">
        <v>4833</v>
      </c>
      <c r="L22" s="29">
        <v>8</v>
      </c>
      <c r="M22" s="29">
        <v>22</v>
      </c>
      <c r="N22" s="29">
        <v>1857</v>
      </c>
    </row>
    <row r="23" spans="1:14" x14ac:dyDescent="0.35">
      <c r="A23" s="7" t="s">
        <v>10</v>
      </c>
      <c r="B23" s="13" t="s">
        <v>122</v>
      </c>
      <c r="C23" s="34">
        <f>C22</f>
        <v>113</v>
      </c>
      <c r="D23" s="34">
        <f t="shared" ref="D23:N23" si="1">D22</f>
        <v>1123</v>
      </c>
      <c r="E23" s="34">
        <f t="shared" si="1"/>
        <v>547688.23000000021</v>
      </c>
      <c r="F23" s="34">
        <f t="shared" si="1"/>
        <v>49012.02</v>
      </c>
      <c r="G23" s="34">
        <f t="shared" si="1"/>
        <v>6715.34</v>
      </c>
      <c r="H23" s="34">
        <f t="shared" si="1"/>
        <v>265971.38000000006</v>
      </c>
      <c r="I23" s="34">
        <f t="shared" si="1"/>
        <v>131792.84000000003</v>
      </c>
      <c r="J23" s="34">
        <f t="shared" si="1"/>
        <v>94196.650000000125</v>
      </c>
      <c r="K23" s="34">
        <f t="shared" si="1"/>
        <v>4833</v>
      </c>
      <c r="L23" s="34">
        <f t="shared" si="1"/>
        <v>8</v>
      </c>
      <c r="M23" s="34">
        <f t="shared" si="1"/>
        <v>22</v>
      </c>
      <c r="N23" s="34">
        <f t="shared" si="1"/>
        <v>1857</v>
      </c>
    </row>
    <row r="26" spans="1:14" x14ac:dyDescent="0.35">
      <c r="A26" t="s">
        <v>11</v>
      </c>
    </row>
    <row r="27" spans="1:14" x14ac:dyDescent="0.35">
      <c r="A27" t="s">
        <v>50</v>
      </c>
    </row>
    <row r="29" spans="1:14" x14ac:dyDescent="0.35">
      <c r="A29" s="43" t="s">
        <v>18</v>
      </c>
    </row>
    <row r="31" spans="1:14" x14ac:dyDescent="0.35">
      <c r="A31" s="43" t="s">
        <v>95</v>
      </c>
    </row>
    <row r="32" spans="1:14" x14ac:dyDescent="0.35">
      <c r="A32" t="s">
        <v>133</v>
      </c>
    </row>
    <row r="34" spans="1:1" x14ac:dyDescent="0.35">
      <c r="A34" t="s">
        <v>55</v>
      </c>
    </row>
    <row r="35" spans="1:1" x14ac:dyDescent="0.35">
      <c r="A35" t="s">
        <v>56</v>
      </c>
    </row>
    <row r="36" spans="1:1" x14ac:dyDescent="0.35">
      <c r="A36" s="17" t="s">
        <v>57</v>
      </c>
    </row>
    <row r="38" spans="1:1" x14ac:dyDescent="0.35">
      <c r="A38" s="25" t="s">
        <v>111</v>
      </c>
    </row>
    <row r="40" spans="1:1" x14ac:dyDescent="0.35">
      <c r="A40" s="25"/>
    </row>
  </sheetData>
  <mergeCells count="14">
    <mergeCell ref="C2:N2"/>
    <mergeCell ref="K3:N3"/>
    <mergeCell ref="B15:B16"/>
    <mergeCell ref="C15:C16"/>
    <mergeCell ref="D15:D16"/>
    <mergeCell ref="E15:E16"/>
    <mergeCell ref="F15:J15"/>
    <mergeCell ref="C14:N14"/>
    <mergeCell ref="K15:N15"/>
    <mergeCell ref="B3:B4"/>
    <mergeCell ref="C3:C4"/>
    <mergeCell ref="D3:D4"/>
    <mergeCell ref="E3:E4"/>
    <mergeCell ref="F3:J3"/>
  </mergeCells>
  <hyperlinks>
    <hyperlink ref="A36" r:id="rId1"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N37"/>
  <sheetViews>
    <sheetView zoomScaleNormal="100" workbookViewId="0">
      <selection activeCell="O28" sqref="O28"/>
    </sheetView>
  </sheetViews>
  <sheetFormatPr defaultRowHeight="14.5" x14ac:dyDescent="0.35"/>
  <cols>
    <col min="1" max="1" width="6.54296875" customWidth="1"/>
    <col min="2" max="2" width="42" customWidth="1"/>
    <col min="3" max="4" width="12.54296875" customWidth="1"/>
    <col min="5" max="5" width="21" bestFit="1" customWidth="1"/>
    <col min="6" max="6" width="16.90625" bestFit="1" customWidth="1"/>
    <col min="7" max="7" width="14.453125" bestFit="1" customWidth="1"/>
    <col min="8" max="8" width="15.90625" bestFit="1" customWidth="1"/>
    <col min="9" max="9" width="15.453125" bestFit="1" customWidth="1"/>
    <col min="10" max="10" width="16.453125" bestFit="1" customWidth="1"/>
    <col min="11" max="14" width="12.54296875" customWidth="1"/>
  </cols>
  <sheetData>
    <row r="2" spans="1:14" x14ac:dyDescent="0.35">
      <c r="C2" s="84" t="s">
        <v>191</v>
      </c>
      <c r="D2" s="85"/>
      <c r="E2" s="85"/>
      <c r="F2" s="85"/>
      <c r="G2" s="85"/>
      <c r="H2" s="85"/>
      <c r="I2" s="85"/>
      <c r="J2" s="85"/>
      <c r="K2" s="85"/>
      <c r="L2" s="85"/>
      <c r="M2" s="85"/>
      <c r="N2" s="85"/>
    </row>
    <row r="3" spans="1:14" ht="14.25" customHeight="1" x14ac:dyDescent="0.35">
      <c r="B3" s="81" t="s">
        <v>129</v>
      </c>
      <c r="C3" s="83" t="s">
        <v>109</v>
      </c>
      <c r="D3" s="83" t="s">
        <v>0</v>
      </c>
      <c r="E3" s="83" t="s">
        <v>130</v>
      </c>
      <c r="F3" s="83" t="s">
        <v>131</v>
      </c>
      <c r="G3" s="83"/>
      <c r="H3" s="83"/>
      <c r="I3" s="83"/>
      <c r="J3" s="83"/>
      <c r="K3" s="80" t="s">
        <v>47</v>
      </c>
      <c r="L3" s="80"/>
      <c r="M3" s="80"/>
      <c r="N3" s="80"/>
    </row>
    <row r="4" spans="1:14" ht="43.5" x14ac:dyDescent="0.35">
      <c r="B4" s="82"/>
      <c r="C4" s="81"/>
      <c r="D4" s="81"/>
      <c r="E4" s="81"/>
      <c r="F4" s="16" t="s">
        <v>52</v>
      </c>
      <c r="G4" s="16" t="s">
        <v>53</v>
      </c>
      <c r="H4" s="16" t="s">
        <v>51</v>
      </c>
      <c r="I4" s="16" t="s">
        <v>54</v>
      </c>
      <c r="J4" s="16" t="s">
        <v>117</v>
      </c>
      <c r="K4" s="2" t="s">
        <v>2</v>
      </c>
      <c r="L4" s="2" t="s">
        <v>1</v>
      </c>
      <c r="M4" s="2" t="s">
        <v>115</v>
      </c>
      <c r="N4" s="18" t="s">
        <v>58</v>
      </c>
    </row>
    <row r="5" spans="1:14" x14ac:dyDescent="0.35">
      <c r="A5" s="5" t="s">
        <v>4</v>
      </c>
      <c r="B5" s="3" t="s">
        <v>19</v>
      </c>
      <c r="C5" s="32"/>
      <c r="D5" s="27"/>
      <c r="E5" s="30"/>
      <c r="F5" s="30"/>
      <c r="G5" s="30"/>
      <c r="H5" s="30"/>
      <c r="I5" s="30"/>
      <c r="J5" s="30"/>
      <c r="K5" s="27"/>
      <c r="L5" s="27"/>
      <c r="M5" s="27"/>
      <c r="N5" s="28"/>
    </row>
    <row r="6" spans="1:14" x14ac:dyDescent="0.35">
      <c r="A6" s="5" t="s">
        <v>5</v>
      </c>
      <c r="B6" s="4" t="s">
        <v>20</v>
      </c>
      <c r="C6" s="32"/>
      <c r="D6" s="27"/>
      <c r="E6" s="30"/>
      <c r="F6" s="30"/>
      <c r="G6" s="30"/>
      <c r="H6" s="30"/>
      <c r="I6" s="30"/>
      <c r="J6" s="30"/>
      <c r="K6" s="27"/>
      <c r="L6" s="27"/>
      <c r="M6" s="27"/>
      <c r="N6" s="28"/>
    </row>
    <row r="7" spans="1:14" x14ac:dyDescent="0.35">
      <c r="A7" s="5" t="s">
        <v>6</v>
      </c>
      <c r="B7" s="4" t="s">
        <v>21</v>
      </c>
      <c r="C7" s="33"/>
      <c r="D7" s="29"/>
      <c r="E7" s="31"/>
      <c r="F7" s="31"/>
      <c r="G7" s="31"/>
      <c r="H7" s="31"/>
      <c r="I7" s="31"/>
      <c r="J7" s="31"/>
      <c r="K7" s="29"/>
      <c r="L7" s="29"/>
      <c r="M7" s="29"/>
      <c r="N7" s="29"/>
    </row>
    <row r="8" spans="1:14" x14ac:dyDescent="0.35">
      <c r="A8" s="5" t="s">
        <v>7</v>
      </c>
      <c r="B8" s="4" t="s">
        <v>22</v>
      </c>
      <c r="C8" s="33"/>
      <c r="D8" s="29"/>
      <c r="E8" s="31"/>
      <c r="F8" s="31"/>
      <c r="G8" s="31"/>
      <c r="H8" s="31"/>
      <c r="I8" s="31"/>
      <c r="J8" s="31"/>
      <c r="K8" s="29"/>
      <c r="L8" s="29"/>
      <c r="M8" s="29"/>
      <c r="N8" s="29"/>
    </row>
    <row r="9" spans="1:14" x14ac:dyDescent="0.35">
      <c r="A9" s="5" t="s">
        <v>8</v>
      </c>
      <c r="B9" s="4" t="s">
        <v>23</v>
      </c>
      <c r="C9" s="33"/>
      <c r="D9" s="29"/>
      <c r="E9" s="31"/>
      <c r="F9" s="31"/>
      <c r="G9" s="31"/>
      <c r="H9" s="31"/>
      <c r="I9" s="31"/>
      <c r="J9" s="31"/>
      <c r="K9" s="29"/>
      <c r="L9" s="29"/>
      <c r="M9" s="29"/>
      <c r="N9" s="29"/>
    </row>
    <row r="10" spans="1:14" x14ac:dyDescent="0.35">
      <c r="A10" s="5" t="s">
        <v>9</v>
      </c>
      <c r="B10" s="1" t="s">
        <v>17</v>
      </c>
      <c r="C10" s="33">
        <v>210</v>
      </c>
      <c r="D10" s="29">
        <v>2262</v>
      </c>
      <c r="E10" s="54">
        <v>7906143.4300000025</v>
      </c>
      <c r="F10" s="51">
        <v>3725733.9299999997</v>
      </c>
      <c r="G10" s="51">
        <v>161005.99000000005</v>
      </c>
      <c r="H10" s="51">
        <v>1241574.7199999997</v>
      </c>
      <c r="I10" s="51">
        <v>1251496.1600000001</v>
      </c>
      <c r="J10" s="51">
        <v>1526332.6300000001</v>
      </c>
      <c r="K10" s="29">
        <v>17855</v>
      </c>
      <c r="L10" s="29">
        <v>213</v>
      </c>
      <c r="M10" s="29">
        <v>830</v>
      </c>
      <c r="N10" s="29">
        <v>2647</v>
      </c>
    </row>
    <row r="11" spans="1:14" x14ac:dyDescent="0.35">
      <c r="A11" s="7" t="s">
        <v>10</v>
      </c>
      <c r="B11" s="13" t="s">
        <v>123</v>
      </c>
      <c r="C11" s="34">
        <f>C10</f>
        <v>210</v>
      </c>
      <c r="D11" s="34">
        <f t="shared" ref="D11:N11" si="0">D10</f>
        <v>2262</v>
      </c>
      <c r="E11" s="34">
        <f t="shared" si="0"/>
        <v>7906143.4300000025</v>
      </c>
      <c r="F11" s="34">
        <f t="shared" si="0"/>
        <v>3725733.9299999997</v>
      </c>
      <c r="G11" s="34">
        <f t="shared" si="0"/>
        <v>161005.99000000005</v>
      </c>
      <c r="H11" s="34">
        <f t="shared" si="0"/>
        <v>1241574.7199999997</v>
      </c>
      <c r="I11" s="34">
        <f t="shared" si="0"/>
        <v>1251496.1600000001</v>
      </c>
      <c r="J11" s="34">
        <f t="shared" si="0"/>
        <v>1526332.6300000001</v>
      </c>
      <c r="K11" s="34">
        <f t="shared" si="0"/>
        <v>17855</v>
      </c>
      <c r="L11" s="34">
        <f t="shared" si="0"/>
        <v>213</v>
      </c>
      <c r="M11" s="34">
        <f t="shared" si="0"/>
        <v>830</v>
      </c>
      <c r="N11" s="34">
        <f t="shared" si="0"/>
        <v>2647</v>
      </c>
    </row>
    <row r="12" spans="1:14" x14ac:dyDescent="0.35">
      <c r="A12" s="9"/>
      <c r="B12" s="6"/>
      <c r="C12" s="6"/>
      <c r="D12" s="6"/>
      <c r="E12" s="6"/>
      <c r="F12" s="6"/>
      <c r="G12" s="6"/>
      <c r="H12" s="6"/>
      <c r="I12" s="6"/>
      <c r="J12" s="6"/>
      <c r="K12" s="6"/>
      <c r="L12" s="6"/>
      <c r="M12" s="6"/>
    </row>
    <row r="13" spans="1:14" x14ac:dyDescent="0.35">
      <c r="A13" s="9"/>
      <c r="B13" s="6"/>
      <c r="C13" s="6"/>
      <c r="D13" s="6"/>
      <c r="E13" s="6"/>
      <c r="F13" s="6"/>
      <c r="G13" s="6"/>
      <c r="H13" s="6"/>
      <c r="I13" s="6"/>
      <c r="J13" s="6"/>
      <c r="K13" s="6"/>
      <c r="L13" s="6"/>
      <c r="M13" s="6"/>
    </row>
    <row r="14" spans="1:14" x14ac:dyDescent="0.35">
      <c r="C14" s="84" t="s">
        <v>190</v>
      </c>
      <c r="D14" s="85"/>
      <c r="E14" s="85"/>
      <c r="F14" s="85"/>
      <c r="G14" s="85"/>
      <c r="H14" s="85"/>
      <c r="I14" s="85"/>
      <c r="J14" s="85"/>
      <c r="K14" s="85"/>
      <c r="L14" s="85"/>
      <c r="M14" s="85"/>
      <c r="N14" s="85"/>
    </row>
    <row r="15" spans="1:14" ht="14.25" customHeight="1" x14ac:dyDescent="0.35">
      <c r="B15" s="81" t="s">
        <v>129</v>
      </c>
      <c r="C15" s="83" t="s">
        <v>109</v>
      </c>
      <c r="D15" s="83" t="s">
        <v>0</v>
      </c>
      <c r="E15" s="83" t="s">
        <v>130</v>
      </c>
      <c r="F15" s="83" t="s">
        <v>131</v>
      </c>
      <c r="G15" s="83"/>
      <c r="H15" s="83"/>
      <c r="I15" s="83"/>
      <c r="J15" s="83"/>
      <c r="K15" s="80" t="s">
        <v>47</v>
      </c>
      <c r="L15" s="80"/>
      <c r="M15" s="80"/>
      <c r="N15" s="80"/>
    </row>
    <row r="16" spans="1:14" ht="43.5" x14ac:dyDescent="0.35">
      <c r="B16" s="82"/>
      <c r="C16" s="81"/>
      <c r="D16" s="81"/>
      <c r="E16" s="81"/>
      <c r="F16" s="16" t="s">
        <v>52</v>
      </c>
      <c r="G16" s="16" t="s">
        <v>53</v>
      </c>
      <c r="H16" s="16" t="s">
        <v>51</v>
      </c>
      <c r="I16" s="16" t="s">
        <v>54</v>
      </c>
      <c r="J16" s="16" t="s">
        <v>117</v>
      </c>
      <c r="K16" s="2" t="s">
        <v>2</v>
      </c>
      <c r="L16" s="2" t="s">
        <v>1</v>
      </c>
      <c r="M16" s="2" t="s">
        <v>115</v>
      </c>
      <c r="N16" s="18" t="s">
        <v>58</v>
      </c>
    </row>
    <row r="17" spans="1:14" x14ac:dyDescent="0.35">
      <c r="A17" s="5" t="s">
        <v>4</v>
      </c>
      <c r="B17" s="3" t="s">
        <v>19</v>
      </c>
      <c r="C17" s="32"/>
      <c r="D17" s="27"/>
      <c r="E17" s="30"/>
      <c r="F17" s="30"/>
      <c r="G17" s="30"/>
      <c r="H17" s="30"/>
      <c r="I17" s="30"/>
      <c r="J17" s="30"/>
      <c r="K17" s="27"/>
      <c r="L17" s="27"/>
      <c r="M17" s="27"/>
      <c r="N17" s="28"/>
    </row>
    <row r="18" spans="1:14" x14ac:dyDescent="0.35">
      <c r="A18" s="5" t="s">
        <v>5</v>
      </c>
      <c r="B18" s="4" t="s">
        <v>20</v>
      </c>
      <c r="C18" s="32"/>
      <c r="D18" s="27"/>
      <c r="E18" s="30"/>
      <c r="F18" s="30"/>
      <c r="G18" s="30"/>
      <c r="H18" s="30"/>
      <c r="I18" s="30"/>
      <c r="J18" s="30"/>
      <c r="K18" s="27"/>
      <c r="L18" s="27"/>
      <c r="M18" s="27"/>
      <c r="N18" s="28"/>
    </row>
    <row r="19" spans="1:14" x14ac:dyDescent="0.35">
      <c r="A19" s="5" t="s">
        <v>6</v>
      </c>
      <c r="B19" s="4" t="s">
        <v>21</v>
      </c>
      <c r="C19" s="33"/>
      <c r="D19" s="29"/>
      <c r="E19" s="31"/>
      <c r="F19" s="31"/>
      <c r="G19" s="31"/>
      <c r="H19" s="31"/>
      <c r="I19" s="31"/>
      <c r="J19" s="31"/>
      <c r="K19" s="29"/>
      <c r="L19" s="29"/>
      <c r="M19" s="29"/>
      <c r="N19" s="29"/>
    </row>
    <row r="20" spans="1:14" x14ac:dyDescent="0.35">
      <c r="A20" s="5" t="s">
        <v>7</v>
      </c>
      <c r="B20" s="4" t="s">
        <v>22</v>
      </c>
      <c r="C20" s="33"/>
      <c r="D20" s="29"/>
      <c r="E20" s="31"/>
      <c r="F20" s="31"/>
      <c r="G20" s="31"/>
      <c r="H20" s="31"/>
      <c r="I20" s="31"/>
      <c r="J20" s="31"/>
      <c r="K20" s="29"/>
      <c r="L20" s="29"/>
      <c r="M20" s="29"/>
      <c r="N20" s="29"/>
    </row>
    <row r="21" spans="1:14" x14ac:dyDescent="0.35">
      <c r="A21" s="5" t="s">
        <v>8</v>
      </c>
      <c r="B21" s="4" t="s">
        <v>23</v>
      </c>
      <c r="C21" s="33"/>
      <c r="D21" s="29"/>
      <c r="E21" s="31"/>
      <c r="F21" s="31"/>
      <c r="G21" s="31"/>
      <c r="H21" s="31"/>
      <c r="I21" s="31"/>
      <c r="J21" s="31"/>
      <c r="K21" s="29"/>
      <c r="L21" s="29"/>
      <c r="M21" s="29"/>
      <c r="N21" s="29"/>
    </row>
    <row r="22" spans="1:14" x14ac:dyDescent="0.35">
      <c r="A22" s="5" t="s">
        <v>9</v>
      </c>
      <c r="B22" s="1" t="s">
        <v>17</v>
      </c>
      <c r="C22" s="33">
        <v>1432</v>
      </c>
      <c r="D22" s="29">
        <v>13511</v>
      </c>
      <c r="E22" s="54">
        <v>11666372.720000094</v>
      </c>
      <c r="F22" s="51">
        <v>3524141.8199999989</v>
      </c>
      <c r="G22" s="51">
        <v>173782.57000000007</v>
      </c>
      <c r="H22" s="51">
        <v>3275166.5500000068</v>
      </c>
      <c r="I22" s="51">
        <v>334542.60000000027</v>
      </c>
      <c r="J22" s="51">
        <v>4358739.1800000137</v>
      </c>
      <c r="K22" s="29">
        <v>55805</v>
      </c>
      <c r="L22" s="29">
        <v>477</v>
      </c>
      <c r="M22" s="29">
        <v>947</v>
      </c>
      <c r="N22" s="29">
        <v>6787</v>
      </c>
    </row>
    <row r="23" spans="1:14" x14ac:dyDescent="0.35">
      <c r="A23" s="7" t="s">
        <v>10</v>
      </c>
      <c r="B23" s="13" t="s">
        <v>123</v>
      </c>
      <c r="C23" s="34">
        <f>C22</f>
        <v>1432</v>
      </c>
      <c r="D23" s="34">
        <f t="shared" ref="D23:N23" si="1">D22</f>
        <v>13511</v>
      </c>
      <c r="E23" s="34">
        <f t="shared" si="1"/>
        <v>11666372.720000094</v>
      </c>
      <c r="F23" s="34">
        <f t="shared" si="1"/>
        <v>3524141.8199999989</v>
      </c>
      <c r="G23" s="34">
        <f t="shared" si="1"/>
        <v>173782.57000000007</v>
      </c>
      <c r="H23" s="34">
        <f t="shared" si="1"/>
        <v>3275166.5500000068</v>
      </c>
      <c r="I23" s="34">
        <f t="shared" si="1"/>
        <v>334542.60000000027</v>
      </c>
      <c r="J23" s="34">
        <f t="shared" si="1"/>
        <v>4358739.1800000137</v>
      </c>
      <c r="K23" s="34">
        <f t="shared" si="1"/>
        <v>55805</v>
      </c>
      <c r="L23" s="34">
        <f t="shared" si="1"/>
        <v>477</v>
      </c>
      <c r="M23" s="34">
        <f t="shared" si="1"/>
        <v>947</v>
      </c>
      <c r="N23" s="34">
        <f t="shared" si="1"/>
        <v>6787</v>
      </c>
    </row>
    <row r="26" spans="1:14" x14ac:dyDescent="0.35">
      <c r="A26" s="10" t="s">
        <v>11</v>
      </c>
    </row>
    <row r="27" spans="1:14" x14ac:dyDescent="0.35">
      <c r="A27" s="10" t="s">
        <v>50</v>
      </c>
    </row>
    <row r="28" spans="1:14" x14ac:dyDescent="0.35">
      <c r="A28" s="10"/>
    </row>
    <row r="29" spans="1:14" x14ac:dyDescent="0.35">
      <c r="A29" s="11" t="s">
        <v>18</v>
      </c>
    </row>
    <row r="31" spans="1:14" x14ac:dyDescent="0.35">
      <c r="A31" t="s">
        <v>49</v>
      </c>
    </row>
    <row r="33" spans="1:1" x14ac:dyDescent="0.35">
      <c r="A33" t="s">
        <v>55</v>
      </c>
    </row>
    <row r="34" spans="1:1" x14ac:dyDescent="0.35">
      <c r="A34" t="s">
        <v>56</v>
      </c>
    </row>
    <row r="35" spans="1:1" x14ac:dyDescent="0.35">
      <c r="A35" s="17" t="s">
        <v>57</v>
      </c>
    </row>
    <row r="37" spans="1:1" x14ac:dyDescent="0.35">
      <c r="A37" s="25" t="s">
        <v>111</v>
      </c>
    </row>
  </sheetData>
  <mergeCells count="14">
    <mergeCell ref="C2:N2"/>
    <mergeCell ref="K3:N3"/>
    <mergeCell ref="C14:N14"/>
    <mergeCell ref="K15:N15"/>
    <mergeCell ref="B3:B4"/>
    <mergeCell ref="C3:C4"/>
    <mergeCell ref="D3:D4"/>
    <mergeCell ref="E3:E4"/>
    <mergeCell ref="F3:J3"/>
    <mergeCell ref="B15:B16"/>
    <mergeCell ref="C15:C16"/>
    <mergeCell ref="D15:D16"/>
    <mergeCell ref="E15:E16"/>
    <mergeCell ref="F15:J15"/>
  </mergeCells>
  <hyperlinks>
    <hyperlink ref="A35"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0"/>
  <sheetViews>
    <sheetView zoomScaleNormal="100" workbookViewId="0">
      <selection activeCell="K28" sqref="K28"/>
    </sheetView>
  </sheetViews>
  <sheetFormatPr defaultRowHeight="14.5" x14ac:dyDescent="0.35"/>
  <cols>
    <col min="1" max="1" width="6.54296875" customWidth="1"/>
    <col min="2" max="2" width="42" customWidth="1"/>
    <col min="3" max="4" width="12.54296875" customWidth="1"/>
    <col min="5" max="6" width="14.36328125" bestFit="1" customWidth="1"/>
    <col min="7" max="7" width="12.54296875" bestFit="1" customWidth="1"/>
    <col min="8" max="10" width="14.36328125" bestFit="1" customWidth="1"/>
    <col min="11" max="11" width="11.54296875" bestFit="1" customWidth="1"/>
    <col min="12" max="12" width="11.08984375" bestFit="1" customWidth="1"/>
    <col min="13" max="13" width="9.54296875" bestFit="1" customWidth="1"/>
    <col min="14" max="14" width="12.54296875" customWidth="1"/>
  </cols>
  <sheetData>
    <row r="1" spans="1:14" x14ac:dyDescent="0.35">
      <c r="A1" s="14" t="s">
        <v>116</v>
      </c>
    </row>
    <row r="2" spans="1:14" x14ac:dyDescent="0.35">
      <c r="C2" s="84" t="s">
        <v>137</v>
      </c>
      <c r="D2" s="85"/>
      <c r="E2" s="85"/>
      <c r="F2" s="85"/>
      <c r="G2" s="85"/>
      <c r="H2" s="85"/>
      <c r="I2" s="85"/>
      <c r="J2" s="85"/>
      <c r="K2" s="85"/>
      <c r="L2" s="85"/>
      <c r="M2" s="85"/>
      <c r="N2" s="85"/>
    </row>
    <row r="3" spans="1:14" ht="14.25" customHeight="1" x14ac:dyDescent="0.35">
      <c r="B3" s="81" t="s">
        <v>124</v>
      </c>
      <c r="C3" s="83" t="s">
        <v>109</v>
      </c>
      <c r="D3" s="83" t="s">
        <v>0</v>
      </c>
      <c r="E3" s="83" t="s">
        <v>130</v>
      </c>
      <c r="F3" s="83" t="s">
        <v>131</v>
      </c>
      <c r="G3" s="83"/>
      <c r="H3" s="83"/>
      <c r="I3" s="83"/>
      <c r="J3" s="83"/>
      <c r="K3" s="80" t="s">
        <v>47</v>
      </c>
      <c r="L3" s="80"/>
      <c r="M3" s="80"/>
      <c r="N3" s="80"/>
    </row>
    <row r="4" spans="1:14" ht="43.5" x14ac:dyDescent="0.35">
      <c r="B4" s="82"/>
      <c r="C4" s="81"/>
      <c r="D4" s="81"/>
      <c r="E4" s="81"/>
      <c r="F4" s="16" t="s">
        <v>52</v>
      </c>
      <c r="G4" s="16" t="s">
        <v>53</v>
      </c>
      <c r="H4" s="16" t="s">
        <v>51</v>
      </c>
      <c r="I4" s="16" t="s">
        <v>54</v>
      </c>
      <c r="J4" s="16" t="s">
        <v>117</v>
      </c>
      <c r="K4" s="2" t="s">
        <v>2</v>
      </c>
      <c r="L4" s="2" t="s">
        <v>1</v>
      </c>
      <c r="M4" s="2" t="s">
        <v>115</v>
      </c>
      <c r="N4" s="18" t="s">
        <v>58</v>
      </c>
    </row>
    <row r="5" spans="1:14" x14ac:dyDescent="0.35">
      <c r="A5" s="5" t="s">
        <v>4</v>
      </c>
      <c r="B5" s="3" t="s">
        <v>19</v>
      </c>
      <c r="C5" s="32"/>
      <c r="D5" s="27"/>
      <c r="E5" s="30"/>
      <c r="F5" s="30"/>
      <c r="G5" s="30"/>
      <c r="H5" s="30"/>
      <c r="I5" s="30"/>
      <c r="J5" s="30"/>
      <c r="K5" s="27"/>
      <c r="L5" s="27"/>
      <c r="M5" s="27"/>
      <c r="N5" s="28"/>
    </row>
    <row r="6" spans="1:14" x14ac:dyDescent="0.35">
      <c r="A6" s="5" t="s">
        <v>5</v>
      </c>
      <c r="B6" s="55" t="s">
        <v>205</v>
      </c>
      <c r="C6" s="32">
        <v>74</v>
      </c>
      <c r="D6" s="27">
        <v>860</v>
      </c>
      <c r="E6" s="53">
        <v>4327673.919999999</v>
      </c>
      <c r="F6" s="51">
        <v>1886545.2199999997</v>
      </c>
      <c r="G6" s="51">
        <v>53952.099999999991</v>
      </c>
      <c r="H6" s="51">
        <v>857659.98999999987</v>
      </c>
      <c r="I6" s="51">
        <v>1138808.3400000001</v>
      </c>
      <c r="J6" s="51">
        <v>390708.26999999996</v>
      </c>
      <c r="K6" s="27">
        <v>7150</v>
      </c>
      <c r="L6" s="27">
        <v>63</v>
      </c>
      <c r="M6" s="27">
        <v>399</v>
      </c>
      <c r="N6" s="28">
        <v>3171</v>
      </c>
    </row>
    <row r="7" spans="1:14" x14ac:dyDescent="0.35">
      <c r="A7" s="5" t="s">
        <v>6</v>
      </c>
      <c r="B7" s="55" t="s">
        <v>203</v>
      </c>
      <c r="C7" s="33">
        <v>59</v>
      </c>
      <c r="D7" s="29">
        <v>677</v>
      </c>
      <c r="E7" s="53">
        <v>3087824.8200000026</v>
      </c>
      <c r="F7" s="51">
        <v>1328680.27</v>
      </c>
      <c r="G7" s="51">
        <v>52240.44000000001</v>
      </c>
      <c r="H7" s="51">
        <v>458340.94</v>
      </c>
      <c r="I7" s="51">
        <v>918717.94000000018</v>
      </c>
      <c r="J7" s="51">
        <v>329845.23000000004</v>
      </c>
      <c r="K7" s="29">
        <v>6537</v>
      </c>
      <c r="L7" s="29">
        <v>55</v>
      </c>
      <c r="M7" s="29">
        <v>437</v>
      </c>
      <c r="N7" s="29">
        <v>2387</v>
      </c>
    </row>
    <row r="8" spans="1:14" x14ac:dyDescent="0.35">
      <c r="A8" s="5" t="s">
        <v>7</v>
      </c>
      <c r="B8" s="4" t="s">
        <v>22</v>
      </c>
      <c r="C8" s="33"/>
      <c r="D8" s="29"/>
      <c r="E8" s="31"/>
      <c r="F8" s="31"/>
      <c r="G8" s="31"/>
      <c r="H8" s="31"/>
      <c r="I8" s="31"/>
      <c r="J8" s="31"/>
      <c r="K8" s="29"/>
      <c r="L8" s="29"/>
      <c r="M8" s="29"/>
      <c r="N8" s="29"/>
    </row>
    <row r="9" spans="1:14" x14ac:dyDescent="0.35">
      <c r="A9" s="5" t="s">
        <v>8</v>
      </c>
      <c r="B9" s="4" t="s">
        <v>23</v>
      </c>
      <c r="C9" s="33"/>
      <c r="D9" s="29"/>
      <c r="E9" s="31"/>
      <c r="F9" s="31"/>
      <c r="G9" s="31"/>
      <c r="H9" s="31"/>
      <c r="I9" s="51"/>
      <c r="J9" s="31"/>
      <c r="K9" s="29"/>
      <c r="L9" s="29"/>
      <c r="M9" s="29"/>
      <c r="N9" s="29"/>
    </row>
    <row r="10" spans="1:14" x14ac:dyDescent="0.35">
      <c r="A10" s="5" t="s">
        <v>9</v>
      </c>
      <c r="B10" s="1" t="s">
        <v>17</v>
      </c>
      <c r="C10" s="33">
        <v>152</v>
      </c>
      <c r="D10" s="29">
        <v>1750</v>
      </c>
      <c r="E10" s="54">
        <v>9326532.8700000029</v>
      </c>
      <c r="F10" s="51">
        <v>4962702.76</v>
      </c>
      <c r="G10" s="51">
        <v>293732.15999999997</v>
      </c>
      <c r="H10" s="51">
        <v>1430812.38</v>
      </c>
      <c r="I10" s="51">
        <v>1430091.8800000004</v>
      </c>
      <c r="J10" s="51">
        <v>1209193.6899999997</v>
      </c>
      <c r="K10" s="29">
        <v>15552</v>
      </c>
      <c r="L10" s="29">
        <v>181</v>
      </c>
      <c r="M10" s="29">
        <v>1427</v>
      </c>
      <c r="N10" s="29">
        <v>4905</v>
      </c>
    </row>
    <row r="11" spans="1:14" x14ac:dyDescent="0.35">
      <c r="A11" s="5" t="s">
        <v>10</v>
      </c>
      <c r="B11" s="1" t="s">
        <v>195</v>
      </c>
      <c r="C11" s="33">
        <f>C12-C6-C7-C10</f>
        <v>115</v>
      </c>
      <c r="D11" s="29"/>
      <c r="E11" s="31"/>
      <c r="F11" s="31"/>
      <c r="G11" s="31"/>
      <c r="H11" s="31"/>
      <c r="I11" s="31"/>
      <c r="J11" s="31"/>
      <c r="K11" s="29"/>
      <c r="L11" s="29"/>
      <c r="M11" s="29"/>
      <c r="N11" s="29"/>
    </row>
    <row r="12" spans="1:14" x14ac:dyDescent="0.35">
      <c r="A12" s="7" t="s">
        <v>196</v>
      </c>
      <c r="B12" s="13" t="s">
        <v>27</v>
      </c>
      <c r="C12" s="34">
        <v>400</v>
      </c>
      <c r="D12" s="35">
        <f>D6+D7+D10+D11</f>
        <v>3287</v>
      </c>
      <c r="E12" s="35">
        <f t="shared" ref="E12:N12" si="0">E6+E7+E10+E11</f>
        <v>16742031.610000005</v>
      </c>
      <c r="F12" s="35">
        <f t="shared" si="0"/>
        <v>8177928.25</v>
      </c>
      <c r="G12" s="35">
        <f t="shared" si="0"/>
        <v>399924.69999999995</v>
      </c>
      <c r="H12" s="35">
        <f t="shared" si="0"/>
        <v>2746813.3099999996</v>
      </c>
      <c r="I12" s="35">
        <f t="shared" si="0"/>
        <v>3487618.1600000006</v>
      </c>
      <c r="J12" s="35">
        <f t="shared" si="0"/>
        <v>1929747.1899999997</v>
      </c>
      <c r="K12" s="35">
        <f t="shared" si="0"/>
        <v>29239</v>
      </c>
      <c r="L12" s="35">
        <f t="shared" si="0"/>
        <v>299</v>
      </c>
      <c r="M12" s="35">
        <f t="shared" si="0"/>
        <v>2263</v>
      </c>
      <c r="N12" s="35">
        <f t="shared" si="0"/>
        <v>10463</v>
      </c>
    </row>
    <row r="13" spans="1:14" x14ac:dyDescent="0.35">
      <c r="A13" s="9"/>
      <c r="B13" s="6"/>
      <c r="C13" s="6"/>
      <c r="D13" s="6"/>
      <c r="E13" s="6"/>
      <c r="F13" s="6"/>
      <c r="G13" s="6"/>
      <c r="H13" s="6"/>
      <c r="I13" s="6"/>
      <c r="J13" s="6"/>
      <c r="K13" s="6"/>
      <c r="L13" s="6"/>
      <c r="M13" s="6"/>
    </row>
    <row r="14" spans="1:14" x14ac:dyDescent="0.35">
      <c r="A14" s="9"/>
      <c r="B14" s="6"/>
      <c r="C14" s="6"/>
      <c r="D14" s="6"/>
      <c r="E14" s="6"/>
      <c r="F14" s="6"/>
      <c r="G14" s="6"/>
      <c r="H14" s="6"/>
      <c r="I14" s="6"/>
      <c r="J14" s="6"/>
      <c r="K14" s="6"/>
      <c r="L14" s="6"/>
      <c r="M14" s="6"/>
    </row>
    <row r="15" spans="1:14" x14ac:dyDescent="0.35">
      <c r="C15" s="84" t="s">
        <v>138</v>
      </c>
      <c r="D15" s="85"/>
      <c r="E15" s="85"/>
      <c r="F15" s="85"/>
      <c r="G15" s="85"/>
      <c r="H15" s="85"/>
      <c r="I15" s="85"/>
      <c r="J15" s="85"/>
      <c r="K15" s="85"/>
      <c r="L15" s="85"/>
      <c r="M15" s="85"/>
      <c r="N15" s="85"/>
    </row>
    <row r="16" spans="1:14" ht="14.25" customHeight="1" x14ac:dyDescent="0.35">
      <c r="B16" s="81" t="s">
        <v>124</v>
      </c>
      <c r="C16" s="83" t="s">
        <v>109</v>
      </c>
      <c r="D16" s="83" t="s">
        <v>0</v>
      </c>
      <c r="E16" s="83" t="s">
        <v>130</v>
      </c>
      <c r="F16" s="83" t="s">
        <v>131</v>
      </c>
      <c r="G16" s="83"/>
      <c r="H16" s="83"/>
      <c r="I16" s="83"/>
      <c r="J16" s="83"/>
      <c r="K16" s="80" t="s">
        <v>47</v>
      </c>
      <c r="L16" s="80"/>
      <c r="M16" s="80"/>
      <c r="N16" s="80"/>
    </row>
    <row r="17" spans="1:16" ht="43.5" x14ac:dyDescent="0.35">
      <c r="B17" s="82"/>
      <c r="C17" s="81"/>
      <c r="D17" s="81"/>
      <c r="E17" s="81"/>
      <c r="F17" s="16" t="s">
        <v>52</v>
      </c>
      <c r="G17" s="16" t="s">
        <v>53</v>
      </c>
      <c r="H17" s="16" t="s">
        <v>51</v>
      </c>
      <c r="I17" s="16" t="s">
        <v>54</v>
      </c>
      <c r="J17" s="16" t="s">
        <v>117</v>
      </c>
      <c r="K17" s="2" t="s">
        <v>2</v>
      </c>
      <c r="L17" s="2" t="s">
        <v>1</v>
      </c>
      <c r="M17" s="2" t="s">
        <v>115</v>
      </c>
      <c r="N17" s="18" t="s">
        <v>58</v>
      </c>
    </row>
    <row r="18" spans="1:16" x14ac:dyDescent="0.35">
      <c r="A18" s="5" t="s">
        <v>4</v>
      </c>
      <c r="B18" s="3" t="s">
        <v>19</v>
      </c>
      <c r="C18" s="32"/>
      <c r="D18" s="27"/>
      <c r="E18" s="30"/>
      <c r="F18" s="30"/>
      <c r="G18" s="30"/>
      <c r="H18" s="30"/>
      <c r="I18" s="30"/>
      <c r="J18" s="30"/>
      <c r="K18" s="27"/>
      <c r="L18" s="27"/>
      <c r="M18" s="27"/>
      <c r="N18" s="28"/>
    </row>
    <row r="19" spans="1:16" x14ac:dyDescent="0.35">
      <c r="A19" s="5" t="s">
        <v>5</v>
      </c>
      <c r="B19" s="55" t="s">
        <v>205</v>
      </c>
      <c r="C19" s="32">
        <v>954</v>
      </c>
      <c r="D19" s="27">
        <v>10725</v>
      </c>
      <c r="E19" s="53">
        <v>3615194.210000054</v>
      </c>
      <c r="F19" s="51">
        <v>581046.28999999992</v>
      </c>
      <c r="G19" s="51">
        <v>47660.960000000006</v>
      </c>
      <c r="H19" s="51">
        <v>1333848.1099999992</v>
      </c>
      <c r="I19" s="51">
        <v>1064434.6499999997</v>
      </c>
      <c r="J19" s="51">
        <v>588204.19999999646</v>
      </c>
      <c r="K19" s="27">
        <v>33565</v>
      </c>
      <c r="L19" s="27">
        <v>23</v>
      </c>
      <c r="M19" s="27">
        <v>148</v>
      </c>
      <c r="N19" s="28">
        <v>20712</v>
      </c>
      <c r="P19" s="56"/>
    </row>
    <row r="20" spans="1:16" x14ac:dyDescent="0.35">
      <c r="A20" s="5" t="s">
        <v>6</v>
      </c>
      <c r="B20" s="55" t="s">
        <v>203</v>
      </c>
      <c r="C20" s="33">
        <v>751</v>
      </c>
      <c r="D20" s="29">
        <v>8289</v>
      </c>
      <c r="E20" s="53">
        <v>3184821.2600000184</v>
      </c>
      <c r="F20" s="51">
        <v>459557.19</v>
      </c>
      <c r="G20" s="51">
        <v>57648.549999999996</v>
      </c>
      <c r="H20" s="51">
        <v>1226516.81</v>
      </c>
      <c r="I20" s="51">
        <v>980253.08</v>
      </c>
      <c r="J20" s="51">
        <v>460845.62999999936</v>
      </c>
      <c r="K20" s="29">
        <v>29189</v>
      </c>
      <c r="L20" s="29">
        <v>26</v>
      </c>
      <c r="M20" s="29">
        <v>131</v>
      </c>
      <c r="N20" s="29">
        <v>17468</v>
      </c>
    </row>
    <row r="21" spans="1:16" x14ac:dyDescent="0.35">
      <c r="A21" s="5" t="s">
        <v>7</v>
      </c>
      <c r="B21" s="4" t="s">
        <v>22</v>
      </c>
      <c r="C21" s="33"/>
      <c r="D21" s="29"/>
      <c r="E21" s="31"/>
      <c r="F21" s="31"/>
      <c r="G21" s="31"/>
      <c r="H21" s="31"/>
      <c r="I21" s="31"/>
      <c r="J21" s="31"/>
      <c r="K21" s="29"/>
      <c r="L21" s="29"/>
      <c r="M21" s="29"/>
      <c r="N21" s="29"/>
    </row>
    <row r="22" spans="1:16" x14ac:dyDescent="0.35">
      <c r="A22" s="5" t="s">
        <v>8</v>
      </c>
      <c r="B22" s="4" t="s">
        <v>23</v>
      </c>
      <c r="C22" s="33"/>
      <c r="D22" s="29"/>
      <c r="E22" s="31"/>
      <c r="F22" s="31"/>
      <c r="G22" s="31"/>
      <c r="H22" s="31"/>
      <c r="I22" s="31"/>
      <c r="J22" s="31"/>
      <c r="K22" s="29"/>
      <c r="L22" s="29"/>
      <c r="M22" s="29"/>
      <c r="N22" s="29"/>
    </row>
    <row r="23" spans="1:16" x14ac:dyDescent="0.35">
      <c r="A23" s="5" t="s">
        <v>9</v>
      </c>
      <c r="B23" s="1" t="s">
        <v>17</v>
      </c>
      <c r="C23" s="33">
        <v>2137</v>
      </c>
      <c r="D23" s="29">
        <v>24177</v>
      </c>
      <c r="E23" s="54">
        <v>6676217.030000139</v>
      </c>
      <c r="F23" s="51">
        <v>637779.41000000015</v>
      </c>
      <c r="G23" s="51">
        <v>139831.40999999997</v>
      </c>
      <c r="H23" s="51">
        <v>3114293.4700000063</v>
      </c>
      <c r="I23" s="51">
        <v>1508524.0999999994</v>
      </c>
      <c r="J23" s="51">
        <v>1275788.6400000099</v>
      </c>
      <c r="K23" s="29">
        <v>63606</v>
      </c>
      <c r="L23" s="29">
        <v>46</v>
      </c>
      <c r="M23" s="29">
        <v>143</v>
      </c>
      <c r="N23" s="29">
        <v>38899</v>
      </c>
    </row>
    <row r="24" spans="1:16" x14ac:dyDescent="0.35">
      <c r="A24" s="5" t="s">
        <v>10</v>
      </c>
      <c r="B24" s="1" t="s">
        <v>195</v>
      </c>
      <c r="C24" s="33">
        <f>C25-C19-C20-C23</f>
        <v>2300</v>
      </c>
      <c r="D24" s="29"/>
      <c r="E24" s="31"/>
      <c r="F24" s="31"/>
      <c r="G24" s="31"/>
      <c r="H24" s="31"/>
      <c r="I24" s="31"/>
      <c r="J24" s="31"/>
      <c r="K24" s="29"/>
      <c r="L24" s="29"/>
      <c r="M24" s="29"/>
      <c r="N24" s="29"/>
    </row>
    <row r="25" spans="1:16" x14ac:dyDescent="0.35">
      <c r="A25" s="7" t="s">
        <v>196</v>
      </c>
      <c r="B25" s="13" t="s">
        <v>27</v>
      </c>
      <c r="C25" s="34">
        <v>6142</v>
      </c>
      <c r="D25" s="35">
        <f>D19+D20+D23+D24</f>
        <v>43191</v>
      </c>
      <c r="E25" s="35">
        <f t="shared" ref="E25:N25" si="1">E19+E20+E23+E24</f>
        <v>13476232.500000212</v>
      </c>
      <c r="F25" s="35">
        <f t="shared" si="1"/>
        <v>1678382.8900000001</v>
      </c>
      <c r="G25" s="35">
        <f t="shared" si="1"/>
        <v>245140.91999999998</v>
      </c>
      <c r="H25" s="35">
        <f t="shared" si="1"/>
        <v>5674658.3900000053</v>
      </c>
      <c r="I25" s="35">
        <f t="shared" si="1"/>
        <v>3553211.8299999991</v>
      </c>
      <c r="J25" s="35">
        <f t="shared" si="1"/>
        <v>2324838.4700000058</v>
      </c>
      <c r="K25" s="35">
        <f t="shared" si="1"/>
        <v>126360</v>
      </c>
      <c r="L25" s="35">
        <f t="shared" si="1"/>
        <v>95</v>
      </c>
      <c r="M25" s="35">
        <f t="shared" si="1"/>
        <v>422</v>
      </c>
      <c r="N25" s="35">
        <f t="shared" si="1"/>
        <v>77079</v>
      </c>
    </row>
    <row r="28" spans="1:16" x14ac:dyDescent="0.35">
      <c r="A28" s="10" t="s">
        <v>11</v>
      </c>
    </row>
    <row r="29" spans="1:16" x14ac:dyDescent="0.35">
      <c r="A29" s="10" t="s">
        <v>50</v>
      </c>
    </row>
    <row r="30" spans="1:16" x14ac:dyDescent="0.35">
      <c r="A30" s="10"/>
    </row>
    <row r="31" spans="1:16" x14ac:dyDescent="0.35">
      <c r="A31" s="11" t="s">
        <v>18</v>
      </c>
    </row>
    <row r="32" spans="1:16" x14ac:dyDescent="0.35">
      <c r="A32" s="11"/>
    </row>
    <row r="33" spans="1:1" x14ac:dyDescent="0.35">
      <c r="A33" t="s">
        <v>43</v>
      </c>
    </row>
    <row r="34" spans="1:1" x14ac:dyDescent="0.35">
      <c r="A34" t="s">
        <v>44</v>
      </c>
    </row>
    <row r="36" spans="1:1" x14ac:dyDescent="0.35">
      <c r="A36" t="s">
        <v>55</v>
      </c>
    </row>
    <row r="37" spans="1:1" x14ac:dyDescent="0.35">
      <c r="A37" t="s">
        <v>56</v>
      </c>
    </row>
    <row r="38" spans="1:1" x14ac:dyDescent="0.35">
      <c r="A38" s="17" t="s">
        <v>57</v>
      </c>
    </row>
    <row r="40" spans="1:1" x14ac:dyDescent="0.35">
      <c r="A40" s="25" t="s">
        <v>111</v>
      </c>
    </row>
  </sheetData>
  <mergeCells count="14">
    <mergeCell ref="C2:N2"/>
    <mergeCell ref="K3:N3"/>
    <mergeCell ref="C15:N15"/>
    <mergeCell ref="K16:N16"/>
    <mergeCell ref="B3:B4"/>
    <mergeCell ref="C3:C4"/>
    <mergeCell ref="D3:D4"/>
    <mergeCell ref="E3:E4"/>
    <mergeCell ref="F3:J3"/>
    <mergeCell ref="B16:B17"/>
    <mergeCell ref="C16:C17"/>
    <mergeCell ref="D16:D17"/>
    <mergeCell ref="E16:E17"/>
    <mergeCell ref="F16:J16"/>
  </mergeCells>
  <hyperlinks>
    <hyperlink ref="A38" r:id="rId1"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39"/>
  <sheetViews>
    <sheetView topLeftCell="B1" zoomScaleNormal="100" workbookViewId="0">
      <selection activeCell="J25" sqref="J25"/>
    </sheetView>
  </sheetViews>
  <sheetFormatPr defaultRowHeight="14.5" x14ac:dyDescent="0.35"/>
  <cols>
    <col min="1" max="1" width="6.54296875" customWidth="1"/>
    <col min="2" max="2" width="42" customWidth="1"/>
    <col min="3" max="3" width="12.08984375" bestFit="1" customWidth="1"/>
    <col min="4" max="4" width="14.54296875" bestFit="1" customWidth="1"/>
    <col min="5" max="5" width="20.36328125" bestFit="1" customWidth="1"/>
    <col min="6" max="6" width="16.6328125" bestFit="1" customWidth="1"/>
    <col min="7" max="7" width="14.54296875" bestFit="1" customWidth="1"/>
    <col min="8" max="8" width="16.90625" bestFit="1" customWidth="1"/>
    <col min="9" max="10" width="16" bestFit="1" customWidth="1"/>
    <col min="11" max="11" width="15" bestFit="1" customWidth="1"/>
    <col min="12" max="12" width="14.453125" bestFit="1" customWidth="1"/>
    <col min="13" max="13" width="11.6328125" bestFit="1" customWidth="1"/>
    <col min="14" max="14" width="14.54296875" bestFit="1" customWidth="1"/>
  </cols>
  <sheetData>
    <row r="1" spans="1:14" x14ac:dyDescent="0.35">
      <c r="A1" s="14" t="s">
        <v>116</v>
      </c>
    </row>
    <row r="2" spans="1:14" x14ac:dyDescent="0.35">
      <c r="C2" s="84" t="s">
        <v>139</v>
      </c>
      <c r="D2" s="85"/>
      <c r="E2" s="85"/>
      <c r="F2" s="85"/>
      <c r="G2" s="85"/>
      <c r="H2" s="85"/>
      <c r="I2" s="85"/>
      <c r="J2" s="85"/>
      <c r="K2" s="85"/>
      <c r="L2" s="85"/>
      <c r="M2" s="85"/>
      <c r="N2" s="85"/>
    </row>
    <row r="3" spans="1:14" ht="14.25" customHeight="1" x14ac:dyDescent="0.35">
      <c r="B3" s="81" t="s">
        <v>125</v>
      </c>
      <c r="C3" s="83" t="s">
        <v>109</v>
      </c>
      <c r="D3" s="83" t="s">
        <v>0</v>
      </c>
      <c r="E3" s="83" t="s">
        <v>130</v>
      </c>
      <c r="F3" s="83" t="s">
        <v>131</v>
      </c>
      <c r="G3" s="83"/>
      <c r="H3" s="83"/>
      <c r="I3" s="83"/>
      <c r="J3" s="83"/>
      <c r="K3" s="80" t="s">
        <v>47</v>
      </c>
      <c r="L3" s="80"/>
      <c r="M3" s="80"/>
      <c r="N3" s="80"/>
    </row>
    <row r="4" spans="1:14" ht="43.5" x14ac:dyDescent="0.35">
      <c r="B4" s="82"/>
      <c r="C4" s="81"/>
      <c r="D4" s="81"/>
      <c r="E4" s="81"/>
      <c r="F4" s="16" t="s">
        <v>52</v>
      </c>
      <c r="G4" s="16" t="s">
        <v>53</v>
      </c>
      <c r="H4" s="16" t="s">
        <v>51</v>
      </c>
      <c r="I4" s="16" t="s">
        <v>54</v>
      </c>
      <c r="J4" s="16" t="s">
        <v>117</v>
      </c>
      <c r="K4" s="2" t="s">
        <v>2</v>
      </c>
      <c r="L4" s="2" t="s">
        <v>1</v>
      </c>
      <c r="M4" s="2" t="s">
        <v>115</v>
      </c>
      <c r="N4" s="18" t="s">
        <v>58</v>
      </c>
    </row>
    <row r="5" spans="1:14" x14ac:dyDescent="0.35">
      <c r="A5" s="5" t="s">
        <v>4</v>
      </c>
      <c r="B5" s="3" t="s">
        <v>19</v>
      </c>
      <c r="C5" s="32"/>
      <c r="D5" s="27"/>
      <c r="E5" s="30"/>
      <c r="F5" s="30"/>
      <c r="G5" s="30"/>
      <c r="H5" s="30"/>
      <c r="I5" s="30"/>
      <c r="J5" s="30"/>
      <c r="K5" s="27"/>
      <c r="L5" s="27"/>
      <c r="M5" s="27"/>
      <c r="N5" s="28"/>
    </row>
    <row r="6" spans="1:14" x14ac:dyDescent="0.35">
      <c r="A6" s="5" t="s">
        <v>5</v>
      </c>
      <c r="B6" s="4" t="s">
        <v>20</v>
      </c>
      <c r="C6" s="32"/>
      <c r="D6" s="27"/>
      <c r="E6" s="30"/>
      <c r="F6" s="30"/>
      <c r="G6" s="30"/>
      <c r="H6" s="30"/>
      <c r="I6" s="30"/>
      <c r="J6" s="30"/>
      <c r="K6" s="27"/>
      <c r="L6" s="27"/>
      <c r="M6" s="27"/>
      <c r="N6" s="28"/>
    </row>
    <row r="7" spans="1:14" x14ac:dyDescent="0.35">
      <c r="A7" s="5" t="s">
        <v>6</v>
      </c>
      <c r="B7" s="4" t="s">
        <v>21</v>
      </c>
      <c r="C7" s="33"/>
      <c r="D7" s="29"/>
      <c r="E7" s="31"/>
      <c r="F7" s="31"/>
      <c r="G7" s="31"/>
      <c r="H7" s="31"/>
      <c r="I7" s="31"/>
      <c r="J7" s="31"/>
      <c r="K7" s="29"/>
      <c r="L7" s="29"/>
      <c r="M7" s="29"/>
      <c r="N7" s="29"/>
    </row>
    <row r="8" spans="1:14" x14ac:dyDescent="0.35">
      <c r="A8" s="5" t="s">
        <v>7</v>
      </c>
      <c r="B8" s="4" t="s">
        <v>22</v>
      </c>
      <c r="C8" s="33"/>
      <c r="D8" s="29"/>
      <c r="E8" s="31"/>
      <c r="F8" s="31"/>
      <c r="G8" s="31"/>
      <c r="H8" s="31"/>
      <c r="I8" s="31"/>
      <c r="J8" s="31"/>
      <c r="K8" s="29"/>
      <c r="L8" s="29"/>
      <c r="M8" s="29"/>
      <c r="N8" s="29"/>
    </row>
    <row r="9" spans="1:14" x14ac:dyDescent="0.35">
      <c r="A9" s="5" t="s">
        <v>8</v>
      </c>
      <c r="B9" s="4" t="s">
        <v>23</v>
      </c>
      <c r="C9" s="33"/>
      <c r="D9" s="29"/>
      <c r="E9" s="31"/>
      <c r="F9" s="31"/>
      <c r="G9" s="31"/>
      <c r="H9" s="31"/>
      <c r="I9" s="31"/>
      <c r="J9" s="31"/>
      <c r="K9" s="29"/>
      <c r="L9" s="29"/>
      <c r="M9" s="29"/>
      <c r="N9" s="29"/>
    </row>
    <row r="10" spans="1:14" x14ac:dyDescent="0.35">
      <c r="A10" s="5" t="s">
        <v>9</v>
      </c>
      <c r="B10" s="1" t="s">
        <v>17</v>
      </c>
      <c r="C10" s="33">
        <v>45</v>
      </c>
      <c r="D10" s="29">
        <v>504</v>
      </c>
      <c r="E10" s="31">
        <v>2411813.7799999998</v>
      </c>
      <c r="F10" s="51">
        <v>656438.68999999994</v>
      </c>
      <c r="G10" s="51">
        <v>45145.920000000006</v>
      </c>
      <c r="H10" s="51">
        <v>650114.67999999982</v>
      </c>
      <c r="I10" s="51">
        <v>838571.08</v>
      </c>
      <c r="J10" s="51">
        <v>221543.40999999992</v>
      </c>
      <c r="K10" s="29">
        <v>4831</v>
      </c>
      <c r="L10" s="29">
        <v>36</v>
      </c>
      <c r="M10" s="29">
        <v>200</v>
      </c>
      <c r="N10" s="29">
        <v>1525</v>
      </c>
    </row>
    <row r="11" spans="1:14" x14ac:dyDescent="0.35">
      <c r="A11" s="5" t="s">
        <v>10</v>
      </c>
      <c r="B11" s="1" t="s">
        <v>195</v>
      </c>
      <c r="C11" s="33">
        <v>30</v>
      </c>
      <c r="D11" s="29"/>
      <c r="E11" s="31"/>
      <c r="F11" s="31"/>
      <c r="G11" s="31"/>
      <c r="H11" s="31"/>
      <c r="I11" s="31"/>
      <c r="J11" s="31"/>
      <c r="K11" s="29"/>
      <c r="L11" s="29"/>
      <c r="M11" s="29"/>
      <c r="N11" s="29"/>
    </row>
    <row r="12" spans="1:14" x14ac:dyDescent="0.35">
      <c r="A12" s="7" t="s">
        <v>196</v>
      </c>
      <c r="B12" s="13" t="s">
        <v>197</v>
      </c>
      <c r="C12" s="34">
        <v>75</v>
      </c>
      <c r="D12" s="35">
        <f>D10</f>
        <v>504</v>
      </c>
      <c r="E12" s="35">
        <f t="shared" ref="E12:N12" si="0">E10</f>
        <v>2411813.7799999998</v>
      </c>
      <c r="F12" s="35">
        <f t="shared" si="0"/>
        <v>656438.68999999994</v>
      </c>
      <c r="G12" s="35">
        <f t="shared" si="0"/>
        <v>45145.920000000006</v>
      </c>
      <c r="H12" s="35">
        <f t="shared" si="0"/>
        <v>650114.67999999982</v>
      </c>
      <c r="I12" s="35">
        <f t="shared" si="0"/>
        <v>838571.08</v>
      </c>
      <c r="J12" s="35">
        <f t="shared" si="0"/>
        <v>221543.40999999992</v>
      </c>
      <c r="K12" s="35">
        <f t="shared" si="0"/>
        <v>4831</v>
      </c>
      <c r="L12" s="35">
        <f t="shared" si="0"/>
        <v>36</v>
      </c>
      <c r="M12" s="35">
        <f t="shared" si="0"/>
        <v>200</v>
      </c>
      <c r="N12" s="35">
        <f t="shared" si="0"/>
        <v>1525</v>
      </c>
    </row>
    <row r="13" spans="1:14" x14ac:dyDescent="0.35">
      <c r="A13" s="9"/>
      <c r="B13" s="19"/>
      <c r="C13" s="46"/>
      <c r="D13" s="47"/>
      <c r="E13" s="48"/>
      <c r="F13" s="48"/>
      <c r="G13" s="48"/>
      <c r="H13" s="48"/>
      <c r="I13" s="48"/>
      <c r="J13" s="48"/>
      <c r="K13" s="47"/>
      <c r="L13" s="47"/>
      <c r="M13" s="47"/>
      <c r="N13" s="47"/>
    </row>
    <row r="14" spans="1:14" x14ac:dyDescent="0.35">
      <c r="A14" s="9"/>
      <c r="B14" s="6"/>
      <c r="C14" s="6"/>
      <c r="D14" s="6"/>
      <c r="E14" s="6"/>
      <c r="F14" s="6"/>
      <c r="G14" s="6"/>
      <c r="H14" s="6"/>
      <c r="I14" s="6"/>
      <c r="J14" s="6"/>
      <c r="K14" s="6"/>
      <c r="L14" s="6"/>
      <c r="M14" s="6"/>
    </row>
    <row r="15" spans="1:14" x14ac:dyDescent="0.35">
      <c r="C15" s="84" t="s">
        <v>140</v>
      </c>
      <c r="D15" s="85"/>
      <c r="E15" s="85"/>
      <c r="F15" s="85"/>
      <c r="G15" s="85"/>
      <c r="H15" s="85"/>
      <c r="I15" s="85"/>
      <c r="J15" s="85"/>
      <c r="K15" s="85"/>
      <c r="L15" s="85"/>
      <c r="M15" s="85"/>
      <c r="N15" s="85"/>
    </row>
    <row r="16" spans="1:14" ht="14.25" customHeight="1" x14ac:dyDescent="0.35">
      <c r="B16" s="81" t="s">
        <v>125</v>
      </c>
      <c r="C16" s="83" t="s">
        <v>109</v>
      </c>
      <c r="D16" s="83" t="s">
        <v>0</v>
      </c>
      <c r="E16" s="83" t="s">
        <v>130</v>
      </c>
      <c r="F16" s="83" t="s">
        <v>131</v>
      </c>
      <c r="G16" s="83"/>
      <c r="H16" s="83"/>
      <c r="I16" s="83"/>
      <c r="J16" s="83"/>
      <c r="K16" s="80" t="s">
        <v>47</v>
      </c>
      <c r="L16" s="80"/>
      <c r="M16" s="80"/>
      <c r="N16" s="80"/>
    </row>
    <row r="17" spans="1:14" ht="43.5" x14ac:dyDescent="0.35">
      <c r="B17" s="82"/>
      <c r="C17" s="81"/>
      <c r="D17" s="81"/>
      <c r="E17" s="81"/>
      <c r="F17" s="16" t="s">
        <v>52</v>
      </c>
      <c r="G17" s="16" t="s">
        <v>53</v>
      </c>
      <c r="H17" s="16" t="s">
        <v>51</v>
      </c>
      <c r="I17" s="16" t="s">
        <v>54</v>
      </c>
      <c r="J17" s="16" t="s">
        <v>117</v>
      </c>
      <c r="K17" s="2" t="s">
        <v>2</v>
      </c>
      <c r="L17" s="2" t="s">
        <v>1</v>
      </c>
      <c r="M17" s="2" t="s">
        <v>115</v>
      </c>
      <c r="N17" s="18" t="s">
        <v>58</v>
      </c>
    </row>
    <row r="18" spans="1:14" x14ac:dyDescent="0.35">
      <c r="A18" s="5" t="s">
        <v>4</v>
      </c>
      <c r="B18" s="3" t="s">
        <v>19</v>
      </c>
      <c r="C18" s="32"/>
      <c r="D18" s="27"/>
      <c r="E18" s="30"/>
      <c r="F18" s="30"/>
      <c r="G18" s="30"/>
      <c r="H18" s="30"/>
      <c r="I18" s="30"/>
      <c r="J18" s="30"/>
      <c r="K18" s="27"/>
      <c r="L18" s="27"/>
      <c r="M18" s="27"/>
      <c r="N18" s="28"/>
    </row>
    <row r="19" spans="1:14" x14ac:dyDescent="0.35">
      <c r="A19" s="5" t="s">
        <v>5</v>
      </c>
      <c r="B19" s="4" t="s">
        <v>20</v>
      </c>
      <c r="C19" s="32"/>
      <c r="D19" s="27"/>
      <c r="E19" s="30"/>
      <c r="F19" s="30"/>
      <c r="G19" s="30"/>
      <c r="H19" s="30"/>
      <c r="I19" s="30"/>
      <c r="J19" s="30"/>
      <c r="K19" s="27"/>
      <c r="L19" s="27"/>
      <c r="M19" s="27"/>
      <c r="N19" s="28"/>
    </row>
    <row r="20" spans="1:14" x14ac:dyDescent="0.35">
      <c r="A20" s="5" t="s">
        <v>6</v>
      </c>
      <c r="B20" s="4" t="s">
        <v>21</v>
      </c>
      <c r="C20" s="33"/>
      <c r="D20" s="29"/>
      <c r="E20" s="31"/>
      <c r="F20" s="31"/>
      <c r="G20" s="31"/>
      <c r="H20" s="31"/>
      <c r="I20" s="31"/>
      <c r="J20" s="31"/>
      <c r="K20" s="29"/>
      <c r="L20" s="29"/>
      <c r="M20" s="29"/>
      <c r="N20" s="29"/>
    </row>
    <row r="21" spans="1:14" x14ac:dyDescent="0.35">
      <c r="A21" s="5" t="s">
        <v>7</v>
      </c>
      <c r="B21" s="4" t="s">
        <v>22</v>
      </c>
      <c r="C21" s="33"/>
      <c r="D21" s="29"/>
      <c r="E21" s="31"/>
      <c r="F21" s="31"/>
      <c r="G21" s="31"/>
      <c r="H21" s="31"/>
      <c r="I21" s="31"/>
      <c r="J21" s="31"/>
      <c r="K21" s="29"/>
      <c r="L21" s="29"/>
      <c r="M21" s="29"/>
      <c r="N21" s="29"/>
    </row>
    <row r="22" spans="1:14" x14ac:dyDescent="0.35">
      <c r="A22" s="5" t="s">
        <v>8</v>
      </c>
      <c r="B22" s="4" t="s">
        <v>23</v>
      </c>
      <c r="C22" s="33"/>
      <c r="D22" s="29"/>
      <c r="E22" s="31"/>
      <c r="F22" s="31"/>
      <c r="G22" s="31"/>
      <c r="H22" s="31"/>
      <c r="I22" s="31"/>
      <c r="J22" s="31"/>
      <c r="K22" s="29"/>
      <c r="L22" s="29"/>
      <c r="M22" s="29"/>
      <c r="N22" s="29"/>
    </row>
    <row r="23" spans="1:14" x14ac:dyDescent="0.35">
      <c r="A23" s="5" t="s">
        <v>9</v>
      </c>
      <c r="B23" s="1" t="s">
        <v>17</v>
      </c>
      <c r="C23" s="33">
        <v>944</v>
      </c>
      <c r="D23" s="29">
        <v>10587</v>
      </c>
      <c r="E23" s="53">
        <v>3259527.4500000193</v>
      </c>
      <c r="F23" s="51">
        <v>254507.71999999997</v>
      </c>
      <c r="G23" s="51">
        <v>88370.409999999989</v>
      </c>
      <c r="H23" s="51">
        <v>1611861.0999999996</v>
      </c>
      <c r="I23" s="51">
        <v>722097.80999999971</v>
      </c>
      <c r="J23" s="51">
        <v>582690.40999999736</v>
      </c>
      <c r="K23" s="29">
        <v>29942</v>
      </c>
      <c r="L23" s="29">
        <v>36</v>
      </c>
      <c r="M23" s="29">
        <v>92</v>
      </c>
      <c r="N23" s="29">
        <v>13429</v>
      </c>
    </row>
    <row r="24" spans="1:14" x14ac:dyDescent="0.35">
      <c r="A24" s="5" t="s">
        <v>10</v>
      </c>
      <c r="B24" s="1" t="s">
        <v>195</v>
      </c>
      <c r="C24" s="33">
        <f>C25-C23</f>
        <v>314</v>
      </c>
      <c r="D24" s="29"/>
      <c r="E24" s="31"/>
      <c r="F24" s="31"/>
      <c r="G24" s="31"/>
      <c r="H24" s="31"/>
      <c r="I24" s="31"/>
      <c r="J24" s="31"/>
      <c r="K24" s="29"/>
      <c r="L24" s="29"/>
      <c r="M24" s="29"/>
      <c r="N24" s="29"/>
    </row>
    <row r="25" spans="1:14" x14ac:dyDescent="0.35">
      <c r="A25" s="7" t="s">
        <v>196</v>
      </c>
      <c r="B25" s="13" t="s">
        <v>197</v>
      </c>
      <c r="C25" s="34">
        <v>1258</v>
      </c>
      <c r="D25" s="35">
        <f>D23</f>
        <v>10587</v>
      </c>
      <c r="E25" s="35">
        <f t="shared" ref="E25:N25" si="1">E23</f>
        <v>3259527.4500000193</v>
      </c>
      <c r="F25" s="35">
        <f t="shared" si="1"/>
        <v>254507.71999999997</v>
      </c>
      <c r="G25" s="35">
        <f t="shared" si="1"/>
        <v>88370.409999999989</v>
      </c>
      <c r="H25" s="35">
        <f t="shared" si="1"/>
        <v>1611861.0999999996</v>
      </c>
      <c r="I25" s="35">
        <f t="shared" si="1"/>
        <v>722097.80999999971</v>
      </c>
      <c r="J25" s="35">
        <f t="shared" si="1"/>
        <v>582690.40999999736</v>
      </c>
      <c r="K25" s="35">
        <f t="shared" si="1"/>
        <v>29942</v>
      </c>
      <c r="L25" s="35">
        <f t="shared" si="1"/>
        <v>36</v>
      </c>
      <c r="M25" s="35">
        <f t="shared" si="1"/>
        <v>92</v>
      </c>
      <c r="N25" s="35">
        <f t="shared" si="1"/>
        <v>13429</v>
      </c>
    </row>
    <row r="27" spans="1:14" x14ac:dyDescent="0.35">
      <c r="A27" s="10" t="s">
        <v>11</v>
      </c>
    </row>
    <row r="28" spans="1:14" x14ac:dyDescent="0.35">
      <c r="A28" s="10" t="s">
        <v>50</v>
      </c>
    </row>
    <row r="29" spans="1:14" x14ac:dyDescent="0.35">
      <c r="A29" s="10"/>
    </row>
    <row r="30" spans="1:14" x14ac:dyDescent="0.35">
      <c r="A30" s="11" t="s">
        <v>18</v>
      </c>
    </row>
    <row r="32" spans="1:14" x14ac:dyDescent="0.35">
      <c r="A32" s="11" t="s">
        <v>45</v>
      </c>
    </row>
    <row r="33" spans="1:1" x14ac:dyDescent="0.35">
      <c r="A33" s="10" t="s">
        <v>46</v>
      </c>
    </row>
    <row r="35" spans="1:1" x14ac:dyDescent="0.35">
      <c r="A35" t="s">
        <v>55</v>
      </c>
    </row>
    <row r="36" spans="1:1" x14ac:dyDescent="0.35">
      <c r="A36" t="s">
        <v>56</v>
      </c>
    </row>
    <row r="37" spans="1:1" x14ac:dyDescent="0.35">
      <c r="A37" s="17" t="s">
        <v>57</v>
      </c>
    </row>
    <row r="39" spans="1:1" x14ac:dyDescent="0.35">
      <c r="A39" s="25" t="s">
        <v>111</v>
      </c>
    </row>
  </sheetData>
  <mergeCells count="14">
    <mergeCell ref="C2:N2"/>
    <mergeCell ref="K3:N3"/>
    <mergeCell ref="C15:N15"/>
    <mergeCell ref="K16:N16"/>
    <mergeCell ref="B3:B4"/>
    <mergeCell ref="C3:C4"/>
    <mergeCell ref="D3:D4"/>
    <mergeCell ref="E3:E4"/>
    <mergeCell ref="F3:J3"/>
    <mergeCell ref="B16:B17"/>
    <mergeCell ref="C16:C17"/>
    <mergeCell ref="D16:D17"/>
    <mergeCell ref="E16:E17"/>
    <mergeCell ref="F16:J16"/>
  </mergeCells>
  <hyperlinks>
    <hyperlink ref="A37" r:id="rId1" xr:uid="{00000000-0004-0000-0800-000000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723F60057B2564AA554369FA13A6B0F" ma:contentTypeVersion="12" ma:contentTypeDescription="Create a new document." ma:contentTypeScope="" ma:versionID="053675ae6b2274f0d2b6ed5b69765c8a">
  <xsd:schema xmlns:xsd="http://www.w3.org/2001/XMLSchema" xmlns:xs="http://www.w3.org/2001/XMLSchema" xmlns:p="http://schemas.microsoft.com/office/2006/metadata/properties" xmlns:ns1="http://schemas.microsoft.com/sharepoint/v3" xmlns:ns2="86e4113b-0cfe-4262-b7be-1958053a1f00" xmlns:ns3="6d82f9bc-3ac8-40bf-a061-b4dc429d1910" targetNamespace="http://schemas.microsoft.com/office/2006/metadata/properties" ma:root="true" ma:fieldsID="8ed82686a99a39345e6bb8f0bc5b23ba" ns1:_="" ns2:_="" ns3:_="">
    <xsd:import namespace="http://schemas.microsoft.com/sharepoint/v3"/>
    <xsd:import namespace="86e4113b-0cfe-4262-b7be-1958053a1f00"/>
    <xsd:import namespace="6d82f9bc-3ac8-40bf-a061-b4dc429d191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1:PublishingStartDate" minOccurs="0"/>
                <xsd:element ref="ns1:PublishingExpirationDate"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4"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5"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6e4113b-0cfe-4262-b7be-1958053a1f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82f9bc-3ac8-40bf-a061-b4dc429d191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F754AF-9DDE-44B1-86EA-63AC545A576C}">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04C8CA18-EB4F-4CA5-9E30-1E61D330B4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6e4113b-0cfe-4262-b7be-1958053a1f00"/>
    <ds:schemaRef ds:uri="6d82f9bc-3ac8-40bf-a061-b4dc429d19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0F34D9-32B2-4B47-BD08-4F43DB56882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1. Demographics</vt:lpstr>
      <vt:lpstr>2. Diabetes 2020</vt:lpstr>
      <vt:lpstr>3. Asthma 2020</vt:lpstr>
      <vt:lpstr>4. Mental Health 2020</vt:lpstr>
      <vt:lpstr>5. Substance Use Disorder 2020</vt:lpstr>
      <vt:lpstr>6. Opioid Use Disorder 2020</vt:lpstr>
      <vt:lpstr>7. Pregnancy 2020</vt:lpstr>
      <vt:lpstr>8. Diabetes 2020 Exp</vt:lpstr>
      <vt:lpstr>9. Asthma 2020 Exp</vt:lpstr>
      <vt:lpstr>10. Mental Health 2020 Exp</vt:lpstr>
      <vt:lpstr>11. SUD 2020 Exp</vt:lpstr>
      <vt:lpstr>12. OUD 2020 Exp</vt:lpstr>
      <vt:lpstr>13. Pregnancy 2020 Exp</vt:lpstr>
      <vt:lpstr>14. Savings</vt:lpstr>
      <vt:lpstr>15. HEDIS MY 2020 - Diabetes</vt:lpstr>
      <vt:lpstr>16. HEDIS MY 2020 - Asthma</vt:lpstr>
      <vt:lpstr>17. HEDIS MY 2020 - Beh Health</vt:lpstr>
      <vt:lpstr>18. HEDIS MY 2020 -  Preg</vt:lpstr>
      <vt:lpstr>19. COVID</vt:lpstr>
    </vt:vector>
  </TitlesOfParts>
  <Company>UMBC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Alexis Smirnow</dc:creator>
  <cp:lastModifiedBy>Allison N Mangiaracino</cp:lastModifiedBy>
  <dcterms:created xsi:type="dcterms:W3CDTF">2020-03-25T14:38:17Z</dcterms:created>
  <dcterms:modified xsi:type="dcterms:W3CDTF">2021-08-18T19:00:48Z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0x010100B723F60057B2564AA554369FA13A6B0F</vt:lpwstr>
  </property>
</Properties>
</file>